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210" activeTab="1"/>
  </bookViews>
  <sheets>
    <sheet name="Prihodi" sheetId="1" r:id="rId1"/>
    <sheet name="Izdaci" sheetId="2" r:id="rId2"/>
  </sheets>
  <definedNames>
    <definedName name="_xlnm.Print_Area" localSheetId="0">'Prihodi'!$B$3:$H$103</definedName>
  </definedNames>
  <calcPr fullCalcOnLoad="1"/>
</workbook>
</file>

<file path=xl/comments1.xml><?xml version="1.0" encoding="utf-8"?>
<comments xmlns="http://schemas.openxmlformats.org/spreadsheetml/2006/main">
  <authors>
    <author>djoko.k</author>
    <author>Windows User</author>
  </authors>
  <commentList>
    <comment ref="H45" authorId="0">
      <text>
        <r>
          <rPr>
            <b/>
            <sz val="9"/>
            <rFont val="Tahoma"/>
            <family val="2"/>
          </rPr>
          <t>djoko.k:</t>
        </r>
        <r>
          <rPr>
            <sz val="9"/>
            <rFont val="Tahoma"/>
            <family val="2"/>
          </rPr>
          <t xml:space="preserve">
viđeti oko kolektora Pivare, đe prihod definisati ???</t>
        </r>
      </text>
    </comment>
    <comment ref="G59" authorId="0">
      <text>
        <r>
          <rPr>
            <b/>
            <sz val="9"/>
            <rFont val="Tahoma"/>
            <family val="2"/>
          </rPr>
          <t>djoko.k:</t>
        </r>
        <r>
          <rPr>
            <sz val="9"/>
            <rFont val="Tahoma"/>
            <family val="2"/>
          </rPr>
          <t xml:space="preserve">
BRISATI</t>
        </r>
      </text>
    </comment>
    <comment ref="H4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<sst xmlns="http://schemas.openxmlformats.org/spreadsheetml/2006/main" count="1805" uniqueCount="606">
  <si>
    <t xml:space="preserve"> </t>
  </si>
  <si>
    <t>Sekretarijat za kulturu,sport,mlade i socijalno staranje</t>
  </si>
  <si>
    <t>Tekući izdaci</t>
  </si>
  <si>
    <t>Bruto zarade i doprinosi na teret poslodavca</t>
  </si>
  <si>
    <t>411-1</t>
  </si>
  <si>
    <t>Neto zarade</t>
  </si>
  <si>
    <t>411-2</t>
  </si>
  <si>
    <t>Porez na zarade</t>
  </si>
  <si>
    <t>411-3</t>
  </si>
  <si>
    <t>Doprinosi na teret zaposlenog</t>
  </si>
  <si>
    <t>411-3-1</t>
  </si>
  <si>
    <t>Doprinos za penzijsko invalidsko osiguranje</t>
  </si>
  <si>
    <t>411-3-2</t>
  </si>
  <si>
    <t>Doprinos za zdravstveno osiguranje</t>
  </si>
  <si>
    <t>411-3-3</t>
  </si>
  <si>
    <t>Doprinos za osiguranje od nezaposlenosti</t>
  </si>
  <si>
    <t>411-4</t>
  </si>
  <si>
    <t>Doprinosi na teret poslodavca</t>
  </si>
  <si>
    <t>411-4-1</t>
  </si>
  <si>
    <t>411-4-2</t>
  </si>
  <si>
    <t>411-4-3</t>
  </si>
  <si>
    <t>411-4-4</t>
  </si>
  <si>
    <t>Fond rada</t>
  </si>
  <si>
    <t>411-4-5</t>
  </si>
  <si>
    <t>Doprinos za zapošljavanje lica sa invaliditetom</t>
  </si>
  <si>
    <t>411-5</t>
  </si>
  <si>
    <t>Opštinski prirez porezu na dohodak fizičkih lica</t>
  </si>
  <si>
    <t>Ostala lična primanja</t>
  </si>
  <si>
    <t>412-6</t>
  </si>
  <si>
    <t>Naknada skupštinskim odbornicima za sjednice skupštine i radnih tijela (odbori, komisije, savjeti)</t>
  </si>
  <si>
    <t>412-7</t>
  </si>
  <si>
    <t>Ostale naknade</t>
  </si>
  <si>
    <t>412-7-1</t>
  </si>
  <si>
    <t>Rashodi za materijal</t>
  </si>
  <si>
    <t>413-1</t>
  </si>
  <si>
    <t>Administrativni materijal</t>
  </si>
  <si>
    <t>413-1-1</t>
  </si>
  <si>
    <t>Kancelarijski materijal</t>
  </si>
  <si>
    <t>413-1-3</t>
  </si>
  <si>
    <t>Sredstva higijene</t>
  </si>
  <si>
    <t>413-4</t>
  </si>
  <si>
    <t>Rashodi za energiju</t>
  </si>
  <si>
    <t>413-4-1</t>
  </si>
  <si>
    <t>Rashodi za električnu energiju</t>
  </si>
  <si>
    <t>Rashodi za usluge</t>
  </si>
  <si>
    <t>414-1</t>
  </si>
  <si>
    <t>Službena putovanja</t>
  </si>
  <si>
    <t>414-2</t>
  </si>
  <si>
    <t>Reprezentacija</t>
  </si>
  <si>
    <t>414-3</t>
  </si>
  <si>
    <t>Komunikacione usluge (telefonske, poštanske i ostale komunikac. usluge)</t>
  </si>
  <si>
    <t>414-4</t>
  </si>
  <si>
    <t>Bankarske usluge i negativne kursne razlike</t>
  </si>
  <si>
    <t>Transferi za socijalnu zaštitu</t>
  </si>
  <si>
    <t>Prava iz oblasti socijalne zaštite</t>
  </si>
  <si>
    <t>421-2</t>
  </si>
  <si>
    <t>Boračko invalidska zaštita</t>
  </si>
  <si>
    <t>421-2-1</t>
  </si>
  <si>
    <t>Materijalno obezbjeđenje boraca NOR-a</t>
  </si>
  <si>
    <t>Transferi institucijama, pojedincima, nevladinom i javnom sektoru</t>
  </si>
  <si>
    <t>431-3</t>
  </si>
  <si>
    <t>Transferi institucijama kulture i sporta</t>
  </si>
  <si>
    <t>431-4</t>
  </si>
  <si>
    <t>431-5</t>
  </si>
  <si>
    <t>Transferi političkim partijama, strankama i udruženjima</t>
  </si>
  <si>
    <t>431-6</t>
  </si>
  <si>
    <t>Transferi za jednokratne socijalne pomoći</t>
  </si>
  <si>
    <t>431-8</t>
  </si>
  <si>
    <t>Ostali transferi pojedincima (stipendije i dr.)</t>
  </si>
  <si>
    <t>431-9</t>
  </si>
  <si>
    <t>Ostali transferi institucijama</t>
  </si>
  <si>
    <t>431-9-1</t>
  </si>
  <si>
    <t>Transferi Crvenom krstu</t>
  </si>
  <si>
    <t>431-9-2</t>
  </si>
  <si>
    <t>Ostali transferi</t>
  </si>
  <si>
    <t>Otplata dugova</t>
  </si>
  <si>
    <t>Otplata obaveza iz prethodnog perioda</t>
  </si>
  <si>
    <t>Programske aktivnosti</t>
  </si>
  <si>
    <t>SVEGA: Razdio 011</t>
  </si>
  <si>
    <t>JU Nikšićko pozorište</t>
  </si>
  <si>
    <t>SVEGA: Razdio 012</t>
  </si>
  <si>
    <t>JU "Zahumlje"</t>
  </si>
  <si>
    <t>SVEGA: Razdio 013</t>
  </si>
  <si>
    <t>I OPERATIVNI  BUDŽET</t>
  </si>
  <si>
    <t>K L A S I FI K A C I J A</t>
  </si>
  <si>
    <t>E K O N O M S K A</t>
  </si>
  <si>
    <t>Organiz.</t>
  </si>
  <si>
    <t>Funkc.</t>
  </si>
  <si>
    <t>OPIS</t>
  </si>
  <si>
    <t>Plan u €</t>
  </si>
  <si>
    <t>JU Dnevni centar za djecu sa smetnjama u razvoju</t>
  </si>
  <si>
    <t>431-9-3</t>
  </si>
  <si>
    <t>Sekretarijat za finansije, razvoj i preduzetništvo</t>
  </si>
  <si>
    <t>413-3</t>
  </si>
  <si>
    <t>Materijal za posebne namjene</t>
  </si>
  <si>
    <t>413-3-1</t>
  </si>
  <si>
    <t>Publikacije,časopisi i glasila</t>
  </si>
  <si>
    <t>413-5</t>
  </si>
  <si>
    <t>Rashodi za gorivo</t>
  </si>
  <si>
    <t>413-5-1</t>
  </si>
  <si>
    <t>414-9</t>
  </si>
  <si>
    <t>Ostale usluge</t>
  </si>
  <si>
    <t>Izrada i održavanje softvera</t>
  </si>
  <si>
    <t>SVEGA: Razdio 015</t>
  </si>
  <si>
    <t>SVEGA: Razdio 014</t>
  </si>
  <si>
    <t>432-6</t>
  </si>
  <si>
    <t>Transferi javnim preduzećima</t>
  </si>
  <si>
    <t>Turistička organizacija</t>
  </si>
  <si>
    <t>SVEGA: Razdio 023</t>
  </si>
  <si>
    <t>432-6-2</t>
  </si>
  <si>
    <t>414-7</t>
  </si>
  <si>
    <t>Konsultantske usluge, projekti i studije</t>
  </si>
  <si>
    <t>414-7-1</t>
  </si>
  <si>
    <t>Troškovi izrade DUP-a (strateška procjena uticaja na životnu sredinu i geodetske podloge)</t>
  </si>
  <si>
    <t>Sekretarijat za uređenje prostora i zaštitu životne sredine</t>
  </si>
  <si>
    <t>414-7-2</t>
  </si>
  <si>
    <t>Sekretarijat za komunalne poslove i saobraćaj</t>
  </si>
  <si>
    <t>Ostali izdaci</t>
  </si>
  <si>
    <t>419-3</t>
  </si>
  <si>
    <t>Rashodi za električnu energiju -javna rasvjeta</t>
  </si>
  <si>
    <t>Direkcija za imovinu</t>
  </si>
  <si>
    <t>414-6</t>
  </si>
  <si>
    <t>Advokatske, notarske i pravne usluge</t>
  </si>
  <si>
    <t>Ostale usluge - parcelacija, premjer,snimanje zemljišta i dr.</t>
  </si>
  <si>
    <t>Agencija za projektovanje i planiranje</t>
  </si>
  <si>
    <t>414-9-1</t>
  </si>
  <si>
    <t>Komunalna policija</t>
  </si>
  <si>
    <t>Služba zaštite i spašavanja</t>
  </si>
  <si>
    <t>413-3-2</t>
  </si>
  <si>
    <t>Materijal za javni red i bezbjednost</t>
  </si>
  <si>
    <t>Služba za zajedničke poslove</t>
  </si>
  <si>
    <t>413-1-4</t>
  </si>
  <si>
    <t>Rezervni djelovi</t>
  </si>
  <si>
    <t>Rashodi za tekuće održavanje</t>
  </si>
  <si>
    <t>415-3</t>
  </si>
  <si>
    <t>Tekuće održavanje opreme(zgrade,vozni park i sredstva za rad)</t>
  </si>
  <si>
    <t>SVEGA: Razdio 10</t>
  </si>
  <si>
    <t>Služba za skupštinske poslove</t>
  </si>
  <si>
    <t>412-4</t>
  </si>
  <si>
    <t>Jubilarne nagrade</t>
  </si>
  <si>
    <t>412-4-1</t>
  </si>
  <si>
    <t>Publikacije, časopisi i glasila</t>
  </si>
  <si>
    <t>414-9-3</t>
  </si>
  <si>
    <t>431-5-1</t>
  </si>
  <si>
    <t>SVEGA: Razdio 13</t>
  </si>
  <si>
    <t>SVEGA: Razdio 14</t>
  </si>
  <si>
    <t>414-1-1</t>
  </si>
  <si>
    <t>414-1-2</t>
  </si>
  <si>
    <t xml:space="preserve">Službena putovanja u zemlji </t>
  </si>
  <si>
    <t>Službena putovanja u inostranstvu</t>
  </si>
  <si>
    <t>Konsultantske usluge,projekti i studije</t>
  </si>
  <si>
    <t>414-8</t>
  </si>
  <si>
    <t>Usluge stručnog usavršavanja</t>
  </si>
  <si>
    <t>414-9-5</t>
  </si>
  <si>
    <t>Kulturno zabavne manifestacije i ostale razne usluge</t>
  </si>
  <si>
    <t>414-9-6</t>
  </si>
  <si>
    <t>Septembarski dani kulture</t>
  </si>
  <si>
    <t>414-9-7</t>
  </si>
  <si>
    <t>Kamate</t>
  </si>
  <si>
    <t>416-1</t>
  </si>
  <si>
    <t>Kamate rezidentima</t>
  </si>
  <si>
    <t>416-1-1</t>
  </si>
  <si>
    <t>Renta</t>
  </si>
  <si>
    <t>417-1</t>
  </si>
  <si>
    <t>417-3</t>
  </si>
  <si>
    <t>Zakup objekata</t>
  </si>
  <si>
    <t>Zakup zemljišta</t>
  </si>
  <si>
    <t>Tansferi prema Dječijem savezu Nikšić</t>
  </si>
  <si>
    <t>Pozajmice i krediti</t>
  </si>
  <si>
    <t>451-3</t>
  </si>
  <si>
    <t>Pozajmice i krediti pojedincima</t>
  </si>
  <si>
    <t>461-1</t>
  </si>
  <si>
    <t>Otplata hartija od vrijednosti i kredita rezidentima</t>
  </si>
  <si>
    <t>461-1-1</t>
  </si>
  <si>
    <t>Otplata kredita finansijskim institucijama</t>
  </si>
  <si>
    <t>Rezerve</t>
  </si>
  <si>
    <t>Tekuća budžetska rezerva</t>
  </si>
  <si>
    <t>Stalna budžetska rezerva</t>
  </si>
  <si>
    <t>Služba glavnog administratora</t>
  </si>
  <si>
    <t>Sekretarijat za lokalnu samoupravu</t>
  </si>
  <si>
    <t>Služba za unutrašnju reviziju</t>
  </si>
  <si>
    <t>Uprava lokalnih javnih prihoda</t>
  </si>
  <si>
    <t xml:space="preserve">                                              II   INVESTICIONI BUDŽET</t>
  </si>
  <si>
    <t>K L A S I F I K A C I J A</t>
  </si>
  <si>
    <t>organiz.</t>
  </si>
  <si>
    <t>O P I S</t>
  </si>
  <si>
    <t>Kapitalni izdaci</t>
  </si>
  <si>
    <t>441-5</t>
  </si>
  <si>
    <t>Izdaci za opremu</t>
  </si>
  <si>
    <t>441-5-2</t>
  </si>
  <si>
    <t>Kompjuterska oprema</t>
  </si>
  <si>
    <t>441-5-3</t>
  </si>
  <si>
    <t>Kancelarijska oprema</t>
  </si>
  <si>
    <t>441-5-4</t>
  </si>
  <si>
    <t>Telekomunikaciona oprema</t>
  </si>
  <si>
    <t>441-5-9</t>
  </si>
  <si>
    <t>Ostala oprema</t>
  </si>
  <si>
    <t>441-1</t>
  </si>
  <si>
    <t>Izdaci za infrastrukturu opšteg značaja</t>
  </si>
  <si>
    <t>441-2</t>
  </si>
  <si>
    <t>Izdaci za lokalnu infrastrukturu</t>
  </si>
  <si>
    <t>funkc.</t>
  </si>
  <si>
    <t>441-2-3</t>
  </si>
  <si>
    <t>Vodovodi</t>
  </si>
  <si>
    <t>441-2-3-1</t>
  </si>
  <si>
    <t>441-2-5</t>
  </si>
  <si>
    <t>Ulice i parkovi</t>
  </si>
  <si>
    <t>441-2-5-4</t>
  </si>
  <si>
    <t>441-2-6</t>
  </si>
  <si>
    <t>Kanalizacija i kolektori</t>
  </si>
  <si>
    <t>441-2-6-1</t>
  </si>
  <si>
    <t>441-9</t>
  </si>
  <si>
    <t>Ostali kapitalni izdaci</t>
  </si>
  <si>
    <t>441-9-1</t>
  </si>
  <si>
    <t>441-3</t>
  </si>
  <si>
    <t>Izdaci za građevinske objekte</t>
  </si>
  <si>
    <t>441-6</t>
  </si>
  <si>
    <t>Investiciono održavanje</t>
  </si>
  <si>
    <t>SVEGA: Razdio 1</t>
  </si>
  <si>
    <t>SVEGA: Razdio 2</t>
  </si>
  <si>
    <t>SVEGA: Razdio 3</t>
  </si>
  <si>
    <t>SVEGA: Razdio 4</t>
  </si>
  <si>
    <t>SVEGA: Razdio 5</t>
  </si>
  <si>
    <t>SVEGA: Razdio 6</t>
  </si>
  <si>
    <t>SVEGA: Razdio 7</t>
  </si>
  <si>
    <t>SVEGA: Razdio 8</t>
  </si>
  <si>
    <t>SVEGA: Razdio 9</t>
  </si>
  <si>
    <t>SVEGA: Razdio 11</t>
  </si>
  <si>
    <t>SVEGA: Razdio 15</t>
  </si>
  <si>
    <t>SVEGA: Razdio 16</t>
  </si>
  <si>
    <t>SVEGA: Razdio 17</t>
  </si>
  <si>
    <t>BILANS IZDATAKA</t>
  </si>
  <si>
    <t>EKONOMSKA KLASIFIKACIJA</t>
  </si>
  <si>
    <t>SVEGA:Razdio 2</t>
  </si>
  <si>
    <t>SVEGA:Razdio 4</t>
  </si>
  <si>
    <t>UKUPNI IZDACI:</t>
  </si>
  <si>
    <t>711-1</t>
  </si>
  <si>
    <t>711-1-1</t>
  </si>
  <si>
    <t>711-1-2</t>
  </si>
  <si>
    <t>711-1-3</t>
  </si>
  <si>
    <t>711-1-4</t>
  </si>
  <si>
    <t>711-1-5</t>
  </si>
  <si>
    <t>711-1-6</t>
  </si>
  <si>
    <t>711-1-7</t>
  </si>
  <si>
    <t>711-1-9</t>
  </si>
  <si>
    <t>711-3</t>
  </si>
  <si>
    <t>711-3-2</t>
  </si>
  <si>
    <t>711-7</t>
  </si>
  <si>
    <t>713-1</t>
  </si>
  <si>
    <t>713-5</t>
  </si>
  <si>
    <t>713-5-3</t>
  </si>
  <si>
    <t>713-5-8</t>
  </si>
  <si>
    <t>713-5-9</t>
  </si>
  <si>
    <t>714-1</t>
  </si>
  <si>
    <t>714-1-1</t>
  </si>
  <si>
    <t>714-1-2</t>
  </si>
  <si>
    <t>714-1-3</t>
  </si>
  <si>
    <t>714-1-4</t>
  </si>
  <si>
    <t>714-2</t>
  </si>
  <si>
    <t>714-2-1</t>
  </si>
  <si>
    <t>714-2-2</t>
  </si>
  <si>
    <t>714-6</t>
  </si>
  <si>
    <t>714-6-1</t>
  </si>
  <si>
    <t>714-6-3</t>
  </si>
  <si>
    <t>714-8</t>
  </si>
  <si>
    <t>714-8-4</t>
  </si>
  <si>
    <t>715-1</t>
  </si>
  <si>
    <t>715-2</t>
  </si>
  <si>
    <t>715-2-3</t>
  </si>
  <si>
    <t>715-2-5</t>
  </si>
  <si>
    <t>715-3</t>
  </si>
  <si>
    <t>715-4</t>
  </si>
  <si>
    <t>741-1</t>
  </si>
  <si>
    <t>741-2</t>
  </si>
  <si>
    <t>742-6</t>
  </si>
  <si>
    <t>751-1</t>
  </si>
  <si>
    <t>751-2</t>
  </si>
  <si>
    <t>413-9</t>
  </si>
  <si>
    <t>Ostali rashodi za materijal</t>
  </si>
  <si>
    <t>Subvencije za proizvodnju i pružanje usluga</t>
  </si>
  <si>
    <t>418-1</t>
  </si>
  <si>
    <t>415-1</t>
  </si>
  <si>
    <t>Tekuće održavanje javne infrastrukture</t>
  </si>
  <si>
    <t>UKUPNO: Razdio  2+4</t>
  </si>
  <si>
    <t>UKUPNO: OPERATIVNI + INVESTICIONI</t>
  </si>
  <si>
    <t>417-1-1</t>
  </si>
  <si>
    <t>Zakup objekata za potrebe sportskih klubova</t>
  </si>
  <si>
    <t>413-5-2</t>
  </si>
  <si>
    <t>Ogrijev za mjesne kancelarije</t>
  </si>
  <si>
    <t>Konsultanske usluge, projekti i studije</t>
  </si>
  <si>
    <t>Transferi za sprovođenje akcionog plana REA populacije</t>
  </si>
  <si>
    <t>419-9</t>
  </si>
  <si>
    <t>Ostalo</t>
  </si>
  <si>
    <t>Konsultantske usluge</t>
  </si>
  <si>
    <t>419-4</t>
  </si>
  <si>
    <t>Osiguranje</t>
  </si>
  <si>
    <t>Fizičko obezbjeđenje</t>
  </si>
  <si>
    <t>Osiguranje službenika i namještenika organa lokalne uprave</t>
  </si>
  <si>
    <t>431-9-5</t>
  </si>
  <si>
    <t>431-9-6</t>
  </si>
  <si>
    <t>431-9-7</t>
  </si>
  <si>
    <t>431-9-8</t>
  </si>
  <si>
    <t>414-9-8</t>
  </si>
  <si>
    <t>414-7-3</t>
  </si>
  <si>
    <t>431-9-9</t>
  </si>
  <si>
    <t>414-9-9</t>
  </si>
  <si>
    <t xml:space="preserve"> Medijske usluge i promotivne aktivnosti</t>
  </si>
  <si>
    <t>Ostale usluge -(komunalne i druge usluge)</t>
  </si>
  <si>
    <t>414-9-93</t>
  </si>
  <si>
    <t>Porezi</t>
  </si>
  <si>
    <t>Porez na dohodak fizičkih lica</t>
  </si>
  <si>
    <t>Porez iz ličnih primanja zaposlenih kod pravnih lica</t>
  </si>
  <si>
    <t>Porez iz ličnih primanja zaposlenih kod fizičkih lica</t>
  </si>
  <si>
    <t>Porez na ostala lična primanja</t>
  </si>
  <si>
    <t>Porez na prihode od samostalne djelatnosti u paušalnom iznosu</t>
  </si>
  <si>
    <t>Porez na prihode od imovine i imovinskih prava</t>
  </si>
  <si>
    <t>Porez na promet nepokretnosti i prava</t>
  </si>
  <si>
    <t>Porez na promet nepokretnosti i prava, naslijeđe i poklon</t>
  </si>
  <si>
    <t>Lokalni porezi</t>
  </si>
  <si>
    <t>Porez na nepokretnosti (zemljište, stambene i poslovne zgrade)</t>
  </si>
  <si>
    <t>Prirez porezu na dohodak fizičkih lica</t>
  </si>
  <si>
    <t>Takse</t>
  </si>
  <si>
    <t>Lokalne administrativne takse</t>
  </si>
  <si>
    <t>Lokalne komunalne takse</t>
  </si>
  <si>
    <t>Komunalna taksa za korišćenje prostora na javnim površinama</t>
  </si>
  <si>
    <t>Komunalna taksa za korišćenje prostora za parkiranje motornih, priključnih vozila,motocikala i bicikala na uređenim i obilježenim mjestima</t>
  </si>
  <si>
    <t>Komunalna taksa za korišćenje slobodnih površina za kampovanje, postavljanje šatora ili drugih objekata privremenog karaktera</t>
  </si>
  <si>
    <t>Naknade</t>
  </si>
  <si>
    <t>Naknade za korišćenje dobara od opšteg interesa</t>
  </si>
  <si>
    <t>Naknada za korišćenje voda</t>
  </si>
  <si>
    <t>Naknada za izvađeni materijal iz vodotoka</t>
  </si>
  <si>
    <t>Naknada za zaštitu voda od zagađivanja</t>
  </si>
  <si>
    <t>Naknada za korišćenje rezultata geoloških istraživanja</t>
  </si>
  <si>
    <t>Naknada za korišćenje prirodnih dobara - koncesije</t>
  </si>
  <si>
    <t>Naknada za korišćenje šuma</t>
  </si>
  <si>
    <t>Naknada za korišćenje rudnog bogatstva i mineralnih sirovina</t>
  </si>
  <si>
    <t>BILANS PRIHODA</t>
  </si>
  <si>
    <t>Tekući prihodi</t>
  </si>
  <si>
    <t>Naknada za uređivanje građevinskog zemljišta - komunalno opremanje</t>
  </si>
  <si>
    <t>Naknada za puteve</t>
  </si>
  <si>
    <t>Naknada za puteve-registracija drumskih motornih vozila</t>
  </si>
  <si>
    <t>Ostali prihodi</t>
  </si>
  <si>
    <t>Novčane kazne i oduzete imovinske koristi</t>
  </si>
  <si>
    <t>Prihodi od novčanih kazni izrečenih u prekršajnom i drugom postupku</t>
  </si>
  <si>
    <t>Prihodi od kamata za neblagovremeno plaćanje lokalnih prihoda</t>
  </si>
  <si>
    <t>Prihodi koje opštinski organi ostvaruju vršenjem svoje djelatnosti</t>
  </si>
  <si>
    <t>Primici od prodaje nefinansijske imovine</t>
  </si>
  <si>
    <t>Prodaja nepokretnosti</t>
  </si>
  <si>
    <t>Kratkoročni plasmani i sredstva prenešena iz prethodne godine</t>
  </si>
  <si>
    <t>Donacije i transferi</t>
  </si>
  <si>
    <t xml:space="preserve">Donacije </t>
  </si>
  <si>
    <t>Tekuće donacije</t>
  </si>
  <si>
    <t>Transferi</t>
  </si>
  <si>
    <t>Transferi od Egalizacionog fonda</t>
  </si>
  <si>
    <t>Pozajmice i krediti iz domaćih izvora</t>
  </si>
  <si>
    <t>Pozajmice i krediti iz inostranih izvora</t>
  </si>
  <si>
    <t>UKUPNO PRIHODI:</t>
  </si>
  <si>
    <t>Porez na prihode od samostalne djelatnosti po stvarnom dohotku</t>
  </si>
  <si>
    <t>Porez na prihode od kapitala</t>
  </si>
  <si>
    <t>Porez na dohodak po godišnjoj prijavi</t>
  </si>
  <si>
    <t>Prihodi od kapitala</t>
  </si>
  <si>
    <t>Transferi nevladinim organizacijama (Projekti po konkursu)</t>
  </si>
  <si>
    <t>0133</t>
  </si>
  <si>
    <t>0111</t>
  </si>
  <si>
    <t>0112</t>
  </si>
  <si>
    <t>086</t>
  </si>
  <si>
    <t>066</t>
  </si>
  <si>
    <t>0132</t>
  </si>
  <si>
    <t>0320</t>
  </si>
  <si>
    <t>0473</t>
  </si>
  <si>
    <t>441-5-1</t>
  </si>
  <si>
    <t>Transportna sredstva</t>
  </si>
  <si>
    <t>Akcioni planovi(za borbu protiv korupcije u lok.samoupravi)</t>
  </si>
  <si>
    <t>413-1-2</t>
  </si>
  <si>
    <t>Radna odijela</t>
  </si>
  <si>
    <t>441-2-5-5</t>
  </si>
  <si>
    <t>441-2-5-6</t>
  </si>
  <si>
    <t>Usluge revizije i dr.</t>
  </si>
  <si>
    <t>715-4-1</t>
  </si>
  <si>
    <t xml:space="preserve">Ostali transferi </t>
  </si>
  <si>
    <t>Transferi Javnim preduzećima</t>
  </si>
  <si>
    <t>432-6-3</t>
  </si>
  <si>
    <t>Transferi JP Sportski centar</t>
  </si>
  <si>
    <t>432-6-4</t>
  </si>
  <si>
    <t>419-9-1</t>
  </si>
  <si>
    <t>713-5-1</t>
  </si>
  <si>
    <t>414-9-5-1</t>
  </si>
  <si>
    <t>Rashodi za el.energiju mjesnih kancelarija</t>
  </si>
  <si>
    <t>416-2</t>
  </si>
  <si>
    <t>Kamate inostranim finansijskim  institucijama</t>
  </si>
  <si>
    <t>416-2-1</t>
  </si>
  <si>
    <t>Kamate inostranim finansijskim  institucijama-kredit EIB</t>
  </si>
  <si>
    <t>461-2</t>
  </si>
  <si>
    <t>Otplata kredita  inostranim finansijskim institucijama</t>
  </si>
  <si>
    <t>Otplata kredita inostranim finansijskim institucijama</t>
  </si>
  <si>
    <t>Jednokratne socijalne pomoći</t>
  </si>
  <si>
    <t>431-6-1</t>
  </si>
  <si>
    <t>431-6-3</t>
  </si>
  <si>
    <t>Jednokratne pomoći zaposlenima</t>
  </si>
  <si>
    <t>431-6-4</t>
  </si>
  <si>
    <t>Socijalno stanovanje</t>
  </si>
  <si>
    <t>431-6-5</t>
  </si>
  <si>
    <t>Voda,komunalne i dr. usluge</t>
  </si>
  <si>
    <t>721-1</t>
  </si>
  <si>
    <t>721-2</t>
  </si>
  <si>
    <t>Prodaja osnovnih sredstava</t>
  </si>
  <si>
    <t>Rashodi za gorivo (službeni automobili, vatrogasna vozila i mašinski prsten)</t>
  </si>
  <si>
    <t>Transferi prema Organizaciji slijepih</t>
  </si>
  <si>
    <t>Troškovi  uklanjanja privremenih objekata</t>
  </si>
  <si>
    <t>419-9-3</t>
  </si>
  <si>
    <t>419-9-4</t>
  </si>
  <si>
    <t>Troškovi sprovođenja preventivnih mjera dezinsekcije</t>
  </si>
  <si>
    <t>431-9-4</t>
  </si>
  <si>
    <t>Nadoknade članovima savjeta</t>
  </si>
  <si>
    <t>Troškovi sporazumnog raskida radnog odnosa</t>
  </si>
  <si>
    <t>412-7-2</t>
  </si>
  <si>
    <t>Akcioni planovi</t>
  </si>
  <si>
    <t>731-3</t>
  </si>
  <si>
    <t>731-3-1</t>
  </si>
  <si>
    <t>Primici od otplate kredita</t>
  </si>
  <si>
    <t>Primici od otplate kredita datih drugim institucijama</t>
  </si>
  <si>
    <t>Primici od povraćaja oročenih sredstava kod banaka</t>
  </si>
  <si>
    <t>Sredstva prenešena iz prethodne godine</t>
  </si>
  <si>
    <t>419-9-5</t>
  </si>
  <si>
    <t>Fond za obeštećenje</t>
  </si>
  <si>
    <t xml:space="preserve"> 714-8-9</t>
  </si>
  <si>
    <t>Ostale naknade za puteve</t>
  </si>
  <si>
    <t>714-8-9-1</t>
  </si>
  <si>
    <t>Naknada za postavljanje cjevovoda, vodovoda, kanalizacije, električnih, telefonskih, telegrafskih vodova, kablovskih, distributivnih sistema i sl.na opštinskom i nekategorisanom putu</t>
  </si>
  <si>
    <t>714-8-9-2</t>
  </si>
  <si>
    <t>714-8-9-4</t>
  </si>
  <si>
    <t>Naknada za korišćenje komercijalnih objekata kojima je omogućen pristup sa opštinskog i nekategorisanog puta</t>
  </si>
  <si>
    <t>082</t>
  </si>
  <si>
    <t>095</t>
  </si>
  <si>
    <t>414-7-4</t>
  </si>
  <si>
    <t xml:space="preserve"> Godišnja naknada za  cjevovode, vodovode, kanalizacije, električne, telefonske, telegrafske vodove, kablovske, distributivne sisteme i sl.na opštinskom i nekategorisanom putu</t>
  </si>
  <si>
    <t>JU Muzeji i galerije</t>
  </si>
  <si>
    <t>Sekretarijat za inspekcijski nadzor</t>
  </si>
  <si>
    <t>412-7-4</t>
  </si>
  <si>
    <t>Naknada za 8. mart</t>
  </si>
  <si>
    <t>Osiguranje (vozni park i uređaji)</t>
  </si>
  <si>
    <t xml:space="preserve">Ostale usluge </t>
  </si>
  <si>
    <t>415-2</t>
  </si>
  <si>
    <t>Tekuće održavanje građevinskih objekata</t>
  </si>
  <si>
    <t>Programsko softversko rješenje-programi saobraćajnica i dr.</t>
  </si>
  <si>
    <t>441-3-1</t>
  </si>
  <si>
    <t>431-5-2</t>
  </si>
  <si>
    <t>Troškovi izbora</t>
  </si>
  <si>
    <t>Gorivo za ogrijev (Opština i korisnici )</t>
  </si>
  <si>
    <t>Transferi prema Organizaciji boraca Nikšić</t>
  </si>
  <si>
    <t>413-5-3</t>
  </si>
  <si>
    <t>414-6-1</t>
  </si>
  <si>
    <t>Advokatske, notarske , pravne i usluge javnog izvršitelja</t>
  </si>
  <si>
    <t>Ostale usluge (komunalne i dr. usluge)</t>
  </si>
  <si>
    <t>Komunikacione usluge-poštanske</t>
  </si>
  <si>
    <t>Transferi lokalnom javnom emiteru Televiziji Nikšić</t>
  </si>
  <si>
    <t>SVEGA: Razdio 18</t>
  </si>
  <si>
    <t>714-9</t>
  </si>
  <si>
    <t xml:space="preserve">Ostale naknade </t>
  </si>
  <si>
    <t>714-9-1</t>
  </si>
  <si>
    <t>441-2-3-6</t>
  </si>
  <si>
    <t>711-1-8</t>
  </si>
  <si>
    <t>Porez na kapitalni dobitak</t>
  </si>
  <si>
    <t>414-7-6</t>
  </si>
  <si>
    <t>441-2-3-7</t>
  </si>
  <si>
    <t>441-2-3-8</t>
  </si>
  <si>
    <t>Bruto zarade i druga lična primanja</t>
  </si>
  <si>
    <t>JU Narodna biblioteka "Njegoš" Nikšić</t>
  </si>
  <si>
    <t>Kulturno zabavne manifestacije, Program podrške razvoju kulture Nikšića i ostale razne usluge</t>
  </si>
  <si>
    <t xml:space="preserve">Transferi nevladinim organizacijama </t>
  </si>
  <si>
    <t>431-4-1</t>
  </si>
  <si>
    <t>Komunalne usluge i drugo</t>
  </si>
  <si>
    <t>Naknada za uređivanje i izgradnju građevinskog zemljišta za građane- komunalno opremanje - legalizacija</t>
  </si>
  <si>
    <t>Ukupno: Razdio 1-19</t>
  </si>
  <si>
    <t>Služba Glavnog gradskog arhitekte</t>
  </si>
  <si>
    <t>Naknada za uređivanje i izgradnju građevinskog zemljišta za pravna i fizička lica - komunalno opremanje - novogradnja</t>
  </si>
  <si>
    <t>414-7-7</t>
  </si>
  <si>
    <t>Troškovi izrade Plana generalne regulacije, usluge geodetskog snimanja i izrade elaborata</t>
  </si>
  <si>
    <t>441-2-1</t>
  </si>
  <si>
    <t>Uređenje korita rijeka Bistrice, Gračanice i Zete</t>
  </si>
  <si>
    <t>441-6-1</t>
  </si>
  <si>
    <t>441-6-2</t>
  </si>
  <si>
    <t>Sekretarijat za investicije i projekte</t>
  </si>
  <si>
    <t>Služba za  saradnju, poslove predsjednika i informisanje</t>
  </si>
  <si>
    <t>Služba za saradnju, poslove predsjednika i informisanje</t>
  </si>
  <si>
    <t>Naknada za izdavanje urbanističko tehničkih uslova za izradu tehničke dokumentacije</t>
  </si>
  <si>
    <t>419-2</t>
  </si>
  <si>
    <t>Izdaci po osnovu troškova sudskih postupaka</t>
  </si>
  <si>
    <t>Komunalna taksa za korišćenje reklamnih panoa i bilborda</t>
  </si>
  <si>
    <t>Medijske usluge i promotivne aktivnosti i dr.</t>
  </si>
  <si>
    <t>Izgradnja Postrojenja  za tretman kanalizacionog mulja</t>
  </si>
  <si>
    <t xml:space="preserve">413-3   </t>
  </si>
  <si>
    <t>Voda, komunalne i dr.usluge</t>
  </si>
  <si>
    <t xml:space="preserve"> Komunalne i dr.usluge</t>
  </si>
  <si>
    <r>
      <t xml:space="preserve">                         </t>
    </r>
    <r>
      <rPr>
        <b/>
        <sz val="11"/>
        <rFont val="Cambria"/>
        <family val="1"/>
      </rPr>
      <t xml:space="preserve"> EKONOMSKA</t>
    </r>
  </si>
  <si>
    <t>Jubilarne nagrade "18 septembar"</t>
  </si>
  <si>
    <t>714-1-5</t>
  </si>
  <si>
    <t>Naknada za korišćenje voda u izuzetno povoljnim prirodnim uslovima</t>
  </si>
  <si>
    <t>413-1-31</t>
  </si>
  <si>
    <t>Komunalna taksa za korišćenje vitrina radi izlaganja robe van poslovnih prostorija</t>
  </si>
  <si>
    <t>713-5-7</t>
  </si>
  <si>
    <t>431-3-1</t>
  </si>
  <si>
    <t>431-3-2</t>
  </si>
  <si>
    <t>431-3-3</t>
  </si>
  <si>
    <t>Transferi za sport</t>
  </si>
  <si>
    <t>Transferi za kulturu</t>
  </si>
  <si>
    <t>Subvencije za otkup mlijeka</t>
  </si>
  <si>
    <t>Sajam poljoprivrede</t>
  </si>
  <si>
    <t>Subvencije u poljoprivredi</t>
  </si>
  <si>
    <t>Sufinansiranje premija osiguranja</t>
  </si>
  <si>
    <t>431-5-3</t>
  </si>
  <si>
    <t>Finansiranje redovnog rada ženskih organizacija u političkim subjektima</t>
  </si>
  <si>
    <t>Transferi političkim partijama (redovan rad i zakupi)</t>
  </si>
  <si>
    <t>441-2-6-2</t>
  </si>
  <si>
    <t>Centar za savremeno upravljanje i tretman komunalnim otpadom</t>
  </si>
  <si>
    <t>441-2-6-3</t>
  </si>
  <si>
    <t>SVEGA: Razdio 19</t>
  </si>
  <si>
    <t>Subvencije</t>
  </si>
  <si>
    <t>418-1-1</t>
  </si>
  <si>
    <t>418-1-2</t>
  </si>
  <si>
    <t>418-1-2-1</t>
  </si>
  <si>
    <t>418-1-2-2</t>
  </si>
  <si>
    <t>418-1-2-3</t>
  </si>
  <si>
    <t>418-1-2-4</t>
  </si>
  <si>
    <t>418-1-3</t>
  </si>
  <si>
    <t>Naknada stručnoj komisiji za usmjeravanje djece sa posebnim potrebama i komisiji za šampione solidarnosti</t>
  </si>
  <si>
    <t>421-3</t>
  </si>
  <si>
    <t>Naknada za novorođenu djecu</t>
  </si>
  <si>
    <t>Subvencije za razvoj  preduzetništva</t>
  </si>
  <si>
    <t>418-1-3-1</t>
  </si>
  <si>
    <t>Podrška ženskom preduzetništvu</t>
  </si>
  <si>
    <t>Naknada za novorođenu đecu</t>
  </si>
  <si>
    <t>Naknada skupštinskim odbornicima za sjednice skupštine, sklapanje braka i radnih tijela (odbori, komisije, savjeti)</t>
  </si>
  <si>
    <t>431-1</t>
  </si>
  <si>
    <t>Transferi za zdravstvenu zaštitu</t>
  </si>
  <si>
    <t>431-1-1</t>
  </si>
  <si>
    <t>Finansiranje vantjelesne oplodnje</t>
  </si>
  <si>
    <t>Rekonstrukcija vodovoda, kanalizacione mreže i dr.</t>
  </si>
  <si>
    <t xml:space="preserve">Izrada primarnog kolektora za naselja Oštrovac, Duklo i Ćemenca </t>
  </si>
  <si>
    <t>412-4-2</t>
  </si>
  <si>
    <t>Isplata jubilarnih nagrada radnicima</t>
  </si>
  <si>
    <t>431-4-2</t>
  </si>
  <si>
    <t>Transferi Parking servisu</t>
  </si>
  <si>
    <t>432-6-5</t>
  </si>
  <si>
    <t>Kapitalne donacije-uslovne i druge donacije iz budžeta države</t>
  </si>
  <si>
    <t>Sufinansiranje adaptacije fasada i ravnih krovova</t>
  </si>
  <si>
    <t>Učešće opštine u finansiranju projekta ReLOaD</t>
  </si>
  <si>
    <t>Uređenje gradskih kvartova i izgradnja i rekonstrukcija gradskih igrališta</t>
  </si>
  <si>
    <t>711-3-1</t>
  </si>
  <si>
    <t>711-7-5</t>
  </si>
  <si>
    <t>741-3</t>
  </si>
  <si>
    <t xml:space="preserve">EU donacije </t>
  </si>
  <si>
    <t>Transferi od budžeta Države</t>
  </si>
  <si>
    <t>742-1</t>
  </si>
  <si>
    <t>742-5</t>
  </si>
  <si>
    <t>Tranferi od Zavoda za zapošljavanje CG</t>
  </si>
  <si>
    <t>742-1-1</t>
  </si>
  <si>
    <t>Kapitalni transferi</t>
  </si>
  <si>
    <t>742-1-2</t>
  </si>
  <si>
    <t>Tekući transferi</t>
  </si>
  <si>
    <t>Troškovi izrade projekata u sektoru zaštite životne sredine</t>
  </si>
  <si>
    <t>Rješavanje stambenih pitanja  lica u stanju  socijalne potrebe</t>
  </si>
  <si>
    <t>Transferi za unapređenje položaja mladih (Realizacija ciljeva iz lokalnog akcionog plana za mlade,Savjetovalište za mlade, podrška projektima za mlade i dr.)</t>
  </si>
  <si>
    <t>Subvencije za prevoz đaka i dr.</t>
  </si>
  <si>
    <t>451-1</t>
  </si>
  <si>
    <t>Pozajmice i krediti nefinansijskim institucijama</t>
  </si>
  <si>
    <t>451-1-1</t>
  </si>
  <si>
    <t>Pozajmica za  D.O.O. Vodovod i kanalizacija</t>
  </si>
  <si>
    <t>441-6-1-1</t>
  </si>
  <si>
    <t>Investiciono održavanje infrastrukture</t>
  </si>
  <si>
    <t>441-6-1-2</t>
  </si>
  <si>
    <t>Rekonstrukcija stambenih jedinica za lica u stanju socijalne potrebe</t>
  </si>
  <si>
    <t>441-6-1-3</t>
  </si>
  <si>
    <t>Izgradnja LED rasvjete</t>
  </si>
  <si>
    <t>Investiciono održavanje objekata visokogradnje i niskogradnje</t>
  </si>
  <si>
    <t xml:space="preserve">Kamate finansijskim institucijama </t>
  </si>
  <si>
    <t>Izgradnja i rekonstrukcija saobraćajnica (ul. Živka Nikolića, rekonstrukcija Široke ul.)</t>
  </si>
  <si>
    <t>Plan  2023</t>
  </si>
  <si>
    <t>Izgradnja vodovoda (Ivanje , Gornje grahovsko polje i dr. )</t>
  </si>
  <si>
    <t>Istražno-eksploatacioni radovi za vodovod Riječani, Ivanje, Čarađe i dr.</t>
  </si>
  <si>
    <t>Vještačke akumulacije</t>
  </si>
  <si>
    <t xml:space="preserve">Rekonstrukcija građevinskih objekata - komunalno opremanje </t>
  </si>
  <si>
    <t>419-1</t>
  </si>
  <si>
    <t>Izdaci po osnovu isplate ugovora o djelu</t>
  </si>
  <si>
    <t>Tekuće održavanje građevinskih objekata -nužni i hitni radovi</t>
  </si>
  <si>
    <t>431-1-2</t>
  </si>
  <si>
    <t>Nabavka medic.sredstava za djecu sa dijabetesom do 4 godine</t>
  </si>
  <si>
    <t>Isplate po osnovu ugovora o djelu</t>
  </si>
  <si>
    <t>Plan 2023</t>
  </si>
  <si>
    <t>432-6-6</t>
  </si>
  <si>
    <t>419-9-8</t>
  </si>
  <si>
    <t>Transferi mjesnim zajednicama</t>
  </si>
  <si>
    <t>431-2</t>
  </si>
  <si>
    <t>Transferi obrazovanja</t>
  </si>
  <si>
    <t>431-2-1</t>
  </si>
  <si>
    <t xml:space="preserve">Transferi obrazovnim ustanovama </t>
  </si>
  <si>
    <t>412-1</t>
  </si>
  <si>
    <t xml:space="preserve">Naknada za zimnicu </t>
  </si>
  <si>
    <t>Transferi za zimnicu</t>
  </si>
  <si>
    <t>Naknada za zimnicu</t>
  </si>
  <si>
    <t>Ostali tranferi institucijama</t>
  </si>
  <si>
    <t>Subvencije za podsticanje poljoprivredne proizvodnje</t>
  </si>
  <si>
    <t xml:space="preserve">Eksproprijacija i pribavljanje nepokretnosti </t>
  </si>
  <si>
    <t>Transferi prema Logistic centru</t>
  </si>
  <si>
    <t>Medijske usluge, promotivne aktivnosti i dr.</t>
  </si>
  <si>
    <t xml:space="preserve">Učešće Opštine u fininsiranju IPA projekata, Gora i dr.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</si>
</sst>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[$-81A]dddd\,\ d\.\ mmmm\ yyyy"/>
    <numFmt numFmtId="182" formatCode="#,##0.00\ &quot;€&quot;"/>
    <numFmt numFmtId="183" formatCode="#,##0.00\ _€"/>
    <numFmt numFmtId="184" formatCode="0_ ;\-0\ "/>
    <numFmt numFmtId="185" formatCode="0;[Red]0"/>
    <numFmt numFmtId="186" formatCode="#,##0.00;[Red]#,##0.00"/>
    <numFmt numFmtId="187" formatCode="0.00_ ;\-0.00\ "/>
    <numFmt numFmtId="188" formatCode="[$-2C1A]dddd\,\ d\.\ mmmm\ yyyy\.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22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32" borderId="10" xfId="58" applyFont="1" applyFill="1" applyBorder="1" applyAlignment="1">
      <alignment horizontal="center" vertical="center"/>
      <protection/>
    </xf>
    <xf numFmtId="0" fontId="2" fillId="32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11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58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2" borderId="11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58" applyFont="1" applyFill="1">
      <alignment/>
      <protection/>
    </xf>
    <xf numFmtId="0" fontId="0" fillId="0" borderId="0" xfId="0" applyBorder="1" applyAlignment="1">
      <alignment/>
    </xf>
    <xf numFmtId="0" fontId="1" fillId="32" borderId="11" xfId="58" applyFont="1" applyFill="1" applyBorder="1" applyAlignment="1">
      <alignment vertical="center"/>
      <protection/>
    </xf>
    <xf numFmtId="0" fontId="2" fillId="32" borderId="11" xfId="58" applyFont="1" applyFill="1" applyBorder="1" applyAlignment="1">
      <alignment vertical="center"/>
      <protection/>
    </xf>
    <xf numFmtId="0" fontId="0" fillId="34" borderId="0" xfId="0" applyFill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33" borderId="0" xfId="0" applyFont="1" applyFill="1" applyAlignment="1">
      <alignment/>
    </xf>
    <xf numFmtId="0" fontId="7" fillId="0" borderId="0" xfId="58" applyFont="1" applyFill="1" applyBorder="1" applyAlignment="1">
      <alignment vertical="center"/>
      <protection/>
    </xf>
    <xf numFmtId="0" fontId="25" fillId="9" borderId="10" xfId="0" applyFont="1" applyFill="1" applyBorder="1" applyAlignment="1">
      <alignment/>
    </xf>
    <xf numFmtId="0" fontId="25" fillId="33" borderId="0" xfId="58" applyFont="1" applyFill="1">
      <alignment/>
      <protection/>
    </xf>
    <xf numFmtId="0" fontId="25" fillId="33" borderId="0" xfId="58" applyFont="1" applyFill="1" applyAlignment="1">
      <alignment wrapText="1"/>
      <protection/>
    </xf>
    <xf numFmtId="0" fontId="25" fillId="0" borderId="10" xfId="0" applyFont="1" applyBorder="1" applyAlignment="1">
      <alignment/>
    </xf>
    <xf numFmtId="0" fontId="7" fillId="9" borderId="10" xfId="58" applyFont="1" applyFill="1" applyBorder="1" applyAlignment="1">
      <alignment horizontal="center" vertical="center"/>
      <protection/>
    </xf>
    <xf numFmtId="0" fontId="7" fillId="9" borderId="11" xfId="58" applyFont="1" applyFill="1" applyBorder="1" applyAlignment="1">
      <alignment horizontal="center" vertical="center"/>
      <protection/>
    </xf>
    <xf numFmtId="0" fontId="7" fillId="33" borderId="0" xfId="58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0" fontId="7" fillId="9" borderId="10" xfId="0" applyFont="1" applyFill="1" applyBorder="1" applyAlignment="1">
      <alignment horizontal="right"/>
    </xf>
    <xf numFmtId="49" fontId="7" fillId="9" borderId="10" xfId="0" applyNumberFormat="1" applyFont="1" applyFill="1" applyBorder="1" applyAlignment="1">
      <alignment horizontal="right"/>
    </xf>
    <xf numFmtId="0" fontId="7" fillId="9" borderId="10" xfId="0" applyFont="1" applyFill="1" applyBorder="1" applyAlignment="1">
      <alignment/>
    </xf>
    <xf numFmtId="0" fontId="7" fillId="9" borderId="11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83" fontId="7" fillId="34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 wrapText="1"/>
    </xf>
    <xf numFmtId="183" fontId="25" fillId="34" borderId="10" xfId="0" applyNumberFormat="1" applyFont="1" applyFill="1" applyBorder="1" applyAlignment="1">
      <alignment/>
    </xf>
    <xf numFmtId="4" fontId="25" fillId="34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" fontId="7" fillId="34" borderId="10" xfId="0" applyNumberFormat="1" applyFont="1" applyFill="1" applyBorder="1" applyAlignment="1">
      <alignment/>
    </xf>
    <xf numFmtId="4" fontId="25" fillId="0" borderId="10" xfId="0" applyNumberFormat="1" applyFont="1" applyBorder="1" applyAlignment="1">
      <alignment/>
    </xf>
    <xf numFmtId="0" fontId="7" fillId="9" borderId="10" xfId="0" applyFont="1" applyFill="1" applyBorder="1" applyAlignment="1">
      <alignment wrapText="1"/>
    </xf>
    <xf numFmtId="183" fontId="7" fillId="9" borderId="1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9" borderId="10" xfId="0" applyFont="1" applyFill="1" applyBorder="1" applyAlignment="1">
      <alignment horizontal="center" vertical="center" wrapText="1"/>
    </xf>
    <xf numFmtId="43" fontId="7" fillId="34" borderId="10" xfId="0" applyNumberFormat="1" applyFont="1" applyFill="1" applyBorder="1" applyAlignment="1">
      <alignment/>
    </xf>
    <xf numFmtId="43" fontId="25" fillId="34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43" fontId="7" fillId="9" borderId="10" xfId="0" applyNumberFormat="1" applyFont="1" applyFill="1" applyBorder="1" applyAlignment="1">
      <alignment/>
    </xf>
    <xf numFmtId="0" fontId="25" fillId="34" borderId="10" xfId="0" applyFont="1" applyFill="1" applyBorder="1" applyAlignment="1">
      <alignment/>
    </xf>
    <xf numFmtId="4" fontId="7" fillId="9" borderId="10" xfId="0" applyNumberFormat="1" applyFont="1" applyFill="1" applyBorder="1" applyAlignment="1">
      <alignment/>
    </xf>
    <xf numFmtId="183" fontId="25" fillId="34" borderId="10" xfId="0" applyNumberFormat="1" applyFont="1" applyFill="1" applyBorder="1" applyAlignment="1">
      <alignment horizontal="right"/>
    </xf>
    <xf numFmtId="4" fontId="25" fillId="34" borderId="10" xfId="0" applyNumberFormat="1" applyFont="1" applyFill="1" applyBorder="1" applyAlignment="1">
      <alignment/>
    </xf>
    <xf numFmtId="4" fontId="25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1" fontId="7" fillId="9" borderId="10" xfId="0" applyNumberFormat="1" applyFont="1" applyFill="1" applyBorder="1" applyAlignment="1">
      <alignment horizontal="right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43" fontId="25" fillId="34" borderId="10" xfId="0" applyNumberFormat="1" applyFont="1" applyFill="1" applyBorder="1" applyAlignment="1">
      <alignment horizontal="right"/>
    </xf>
    <xf numFmtId="0" fontId="25" fillId="9" borderId="11" xfId="0" applyFont="1" applyFill="1" applyBorder="1" applyAlignment="1">
      <alignment/>
    </xf>
    <xf numFmtId="0" fontId="25" fillId="9" borderId="14" xfId="0" applyFont="1" applyFill="1" applyBorder="1" applyAlignment="1">
      <alignment/>
    </xf>
    <xf numFmtId="0" fontId="7" fillId="9" borderId="14" xfId="0" applyFont="1" applyFill="1" applyBorder="1" applyAlignment="1">
      <alignment/>
    </xf>
    <xf numFmtId="0" fontId="7" fillId="0" borderId="0" xfId="0" applyFont="1" applyAlignment="1">
      <alignment/>
    </xf>
    <xf numFmtId="0" fontId="7" fillId="9" borderId="11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25" fillId="9" borderId="15" xfId="0" applyFont="1" applyFill="1" applyBorder="1" applyAlignment="1">
      <alignment/>
    </xf>
    <xf numFmtId="0" fontId="26" fillId="9" borderId="12" xfId="0" applyFont="1" applyFill="1" applyBorder="1" applyAlignment="1">
      <alignment/>
    </xf>
    <xf numFmtId="0" fontId="7" fillId="9" borderId="13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right"/>
    </xf>
    <xf numFmtId="0" fontId="25" fillId="34" borderId="10" xfId="0" applyFont="1" applyFill="1" applyBorder="1" applyAlignment="1">
      <alignment wrapText="1"/>
    </xf>
    <xf numFmtId="0" fontId="25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/>
    </xf>
    <xf numFmtId="0" fontId="25" fillId="0" borderId="10" xfId="0" applyFont="1" applyBorder="1" applyAlignment="1">
      <alignment wrapText="1"/>
    </xf>
    <xf numFmtId="0" fontId="7" fillId="34" borderId="10" xfId="0" applyFont="1" applyFill="1" applyBorder="1" applyAlignment="1">
      <alignment wrapText="1"/>
    </xf>
    <xf numFmtId="43" fontId="27" fillId="34" borderId="10" xfId="42" applyFont="1" applyFill="1" applyBorder="1" applyAlignment="1">
      <alignment wrapText="1"/>
    </xf>
    <xf numFmtId="43" fontId="28" fillId="34" borderId="10" xfId="42" applyFont="1" applyFill="1" applyBorder="1" applyAlignment="1">
      <alignment wrapText="1"/>
    </xf>
    <xf numFmtId="43" fontId="25" fillId="34" borderId="10" xfId="42" applyFont="1" applyFill="1" applyBorder="1" applyAlignment="1">
      <alignment wrapText="1"/>
    </xf>
    <xf numFmtId="0" fontId="25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25" fillId="33" borderId="16" xfId="0" applyFont="1" applyFill="1" applyBorder="1" applyAlignment="1">
      <alignment wrapText="1"/>
    </xf>
    <xf numFmtId="183" fontId="25" fillId="34" borderId="11" xfId="0" applyNumberFormat="1" applyFont="1" applyFill="1" applyBorder="1" applyAlignment="1">
      <alignment/>
    </xf>
    <xf numFmtId="0" fontId="29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25" fillId="34" borderId="10" xfId="0" applyNumberFormat="1" applyFont="1" applyFill="1" applyBorder="1" applyAlignment="1">
      <alignment/>
    </xf>
    <xf numFmtId="0" fontId="7" fillId="9" borderId="17" xfId="0" applyFont="1" applyFill="1" applyBorder="1" applyAlignment="1">
      <alignment horizontal="left" vertical="center" wrapText="1"/>
    </xf>
    <xf numFmtId="0" fontId="25" fillId="9" borderId="18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right" wrapText="1"/>
    </xf>
    <xf numFmtId="0" fontId="25" fillId="9" borderId="10" xfId="0" applyFont="1" applyFill="1" applyBorder="1" applyAlignment="1">
      <alignment wrapText="1"/>
    </xf>
    <xf numFmtId="0" fontId="7" fillId="9" borderId="11" xfId="58" applyFont="1" applyFill="1" applyBorder="1" applyAlignment="1">
      <alignment horizontal="center" vertical="center" wrapText="1"/>
      <protection/>
    </xf>
    <xf numFmtId="0" fontId="7" fillId="9" borderId="11" xfId="58" applyFont="1" applyFill="1" applyBorder="1" applyAlignment="1">
      <alignment horizontal="center" vertical="center"/>
      <protection/>
    </xf>
    <xf numFmtId="0" fontId="7" fillId="9" borderId="14" xfId="58" applyFont="1" applyFill="1" applyBorder="1" applyAlignment="1">
      <alignment horizontal="center" vertical="center"/>
      <protection/>
    </xf>
    <xf numFmtId="0" fontId="7" fillId="9" borderId="15" xfId="58" applyFont="1" applyFill="1" applyBorder="1" applyAlignment="1">
      <alignment horizontal="center" vertical="center"/>
      <protection/>
    </xf>
    <xf numFmtId="0" fontId="7" fillId="9" borderId="14" xfId="0" applyFont="1" applyFill="1" applyBorder="1" applyAlignment="1">
      <alignment/>
    </xf>
    <xf numFmtId="0" fontId="25" fillId="9" borderId="15" xfId="0" applyFont="1" applyFill="1" applyBorder="1" applyAlignment="1">
      <alignment/>
    </xf>
    <xf numFmtId="0" fontId="7" fillId="9" borderId="10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wrapText="1"/>
    </xf>
    <xf numFmtId="0" fontId="7" fillId="9" borderId="17" xfId="58" applyFont="1" applyFill="1" applyBorder="1" applyAlignment="1">
      <alignment vertical="center" wrapText="1"/>
      <protection/>
    </xf>
    <xf numFmtId="0" fontId="0" fillId="0" borderId="18" xfId="0" applyBorder="1" applyAlignment="1">
      <alignment wrapText="1"/>
    </xf>
    <xf numFmtId="0" fontId="25" fillId="9" borderId="19" xfId="0" applyFont="1" applyFill="1" applyBorder="1" applyAlignment="1">
      <alignment/>
    </xf>
    <xf numFmtId="0" fontId="0" fillId="0" borderId="19" xfId="0" applyBorder="1" applyAlignment="1">
      <alignment wrapText="1"/>
    </xf>
    <xf numFmtId="4" fontId="7" fillId="34" borderId="1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4"/>
  <sheetViews>
    <sheetView zoomScale="110" zoomScaleNormal="110" zoomScalePageLayoutView="0" workbookViewId="0" topLeftCell="A94">
      <selection activeCell="H11" sqref="H11:H102"/>
    </sheetView>
  </sheetViews>
  <sheetFormatPr defaultColWidth="9.140625" defaultRowHeight="12.75"/>
  <cols>
    <col min="2" max="2" width="7.140625" style="0" customWidth="1"/>
    <col min="3" max="3" width="7.7109375" style="0" customWidth="1"/>
    <col min="4" max="4" width="8.28125" style="0" customWidth="1"/>
    <col min="6" max="6" width="10.421875" style="0" customWidth="1"/>
    <col min="7" max="7" width="35.140625" style="0" customWidth="1"/>
    <col min="8" max="8" width="20.140625" style="0" customWidth="1"/>
  </cols>
  <sheetData>
    <row r="2" spans="2:8" ht="15" thickBot="1">
      <c r="B2" s="19"/>
      <c r="C2" s="19"/>
      <c r="D2" s="19"/>
      <c r="E2" s="19"/>
      <c r="F2" s="19"/>
      <c r="G2" s="19"/>
      <c r="H2" s="19"/>
    </row>
    <row r="3" spans="2:8" ht="24.75" customHeight="1" thickBot="1">
      <c r="B3" s="93" t="s">
        <v>336</v>
      </c>
      <c r="C3" s="94"/>
      <c r="D3" s="94"/>
      <c r="E3" s="94"/>
      <c r="F3" s="94"/>
      <c r="G3" s="94"/>
      <c r="H3" s="110"/>
    </row>
    <row r="4" spans="2:8" ht="15.75" customHeight="1">
      <c r="B4" s="19"/>
      <c r="C4" s="19"/>
      <c r="D4" s="19"/>
      <c r="E4" s="19"/>
      <c r="F4" s="19"/>
      <c r="G4" s="19"/>
      <c r="H4" s="19"/>
    </row>
    <row r="5" spans="2:8" ht="28.5" customHeight="1">
      <c r="B5" s="95" t="s">
        <v>232</v>
      </c>
      <c r="C5" s="95"/>
      <c r="D5" s="95"/>
      <c r="E5" s="95"/>
      <c r="F5" s="49"/>
      <c r="G5" s="49" t="s">
        <v>88</v>
      </c>
      <c r="H5" s="90" t="s">
        <v>588</v>
      </c>
    </row>
    <row r="6" spans="2:8" ht="22.5" customHeight="1">
      <c r="B6" s="49">
        <v>1</v>
      </c>
      <c r="C6" s="49">
        <v>2</v>
      </c>
      <c r="D6" s="49">
        <v>3</v>
      </c>
      <c r="E6" s="49">
        <v>4</v>
      </c>
      <c r="F6" s="49"/>
      <c r="G6" s="49">
        <v>5</v>
      </c>
      <c r="H6" s="91">
        <v>6</v>
      </c>
    </row>
    <row r="7" spans="2:8" ht="14.25">
      <c r="B7" s="80" t="s">
        <v>0</v>
      </c>
      <c r="C7" s="80" t="s">
        <v>0</v>
      </c>
      <c r="D7" s="80" t="s">
        <v>0</v>
      </c>
      <c r="E7" s="80" t="s">
        <v>0</v>
      </c>
      <c r="F7" s="80"/>
      <c r="G7" s="80" t="s">
        <v>0</v>
      </c>
      <c r="H7" s="26"/>
    </row>
    <row r="8" spans="2:8" ht="21" customHeight="1">
      <c r="B8" s="81">
        <v>71</v>
      </c>
      <c r="C8" s="81" t="s">
        <v>0</v>
      </c>
      <c r="D8" s="81" t="s">
        <v>0</v>
      </c>
      <c r="E8" s="81" t="s">
        <v>0</v>
      </c>
      <c r="F8" s="81"/>
      <c r="G8" s="81" t="s">
        <v>337</v>
      </c>
      <c r="H8" s="82">
        <f>SUM(H9,H29,H41,H68)</f>
        <v>17750000</v>
      </c>
    </row>
    <row r="9" spans="2:8" ht="19.5" customHeight="1">
      <c r="B9" s="76" t="s">
        <v>0</v>
      </c>
      <c r="C9" s="76">
        <v>711</v>
      </c>
      <c r="D9" s="76" t="s">
        <v>0</v>
      </c>
      <c r="E9" s="76" t="s">
        <v>0</v>
      </c>
      <c r="F9" s="76"/>
      <c r="G9" s="76" t="s">
        <v>309</v>
      </c>
      <c r="H9" s="83">
        <f>SUM(H10,H20,H23,H27)</f>
        <v>12252810</v>
      </c>
    </row>
    <row r="10" spans="2:8" ht="21.75" customHeight="1">
      <c r="B10" s="76" t="s">
        <v>0</v>
      </c>
      <c r="C10" s="76" t="s">
        <v>0</v>
      </c>
      <c r="D10" s="76" t="s">
        <v>236</v>
      </c>
      <c r="E10" s="76" t="s">
        <v>0</v>
      </c>
      <c r="F10" s="76"/>
      <c r="G10" s="76" t="s">
        <v>310</v>
      </c>
      <c r="H10" s="83">
        <f>SUM(H11:H19)</f>
        <v>5052810</v>
      </c>
    </row>
    <row r="11" spans="2:8" ht="28.5" customHeight="1">
      <c r="B11" s="76" t="s">
        <v>0</v>
      </c>
      <c r="C11" s="76" t="s">
        <v>0</v>
      </c>
      <c r="D11" s="76" t="s">
        <v>0</v>
      </c>
      <c r="E11" s="76" t="s">
        <v>237</v>
      </c>
      <c r="F11" s="76"/>
      <c r="G11" s="76" t="s">
        <v>311</v>
      </c>
      <c r="H11" s="83">
        <v>4048810</v>
      </c>
    </row>
    <row r="12" spans="2:8" ht="27" customHeight="1">
      <c r="B12" s="76" t="s">
        <v>0</v>
      </c>
      <c r="C12" s="76" t="s">
        <v>0</v>
      </c>
      <c r="D12" s="76" t="s">
        <v>0</v>
      </c>
      <c r="E12" s="76" t="s">
        <v>238</v>
      </c>
      <c r="F12" s="76"/>
      <c r="G12" s="76" t="s">
        <v>312</v>
      </c>
      <c r="H12" s="83">
        <v>100</v>
      </c>
    </row>
    <row r="13" spans="2:8" ht="16.5" customHeight="1">
      <c r="B13" s="76" t="s">
        <v>0</v>
      </c>
      <c r="C13" s="76" t="s">
        <v>0</v>
      </c>
      <c r="D13" s="76" t="s">
        <v>0</v>
      </c>
      <c r="E13" s="76" t="s">
        <v>239</v>
      </c>
      <c r="F13" s="76"/>
      <c r="G13" s="76" t="s">
        <v>313</v>
      </c>
      <c r="H13" s="83">
        <v>451968</v>
      </c>
    </row>
    <row r="14" spans="2:8" ht="27" customHeight="1">
      <c r="B14" s="76" t="s">
        <v>0</v>
      </c>
      <c r="C14" s="76" t="s">
        <v>0</v>
      </c>
      <c r="D14" s="76" t="s">
        <v>0</v>
      </c>
      <c r="E14" s="76" t="s">
        <v>240</v>
      </c>
      <c r="F14" s="76"/>
      <c r="G14" s="76" t="s">
        <v>357</v>
      </c>
      <c r="H14" s="83">
        <v>45672</v>
      </c>
    </row>
    <row r="15" spans="2:8" ht="29.25" customHeight="1">
      <c r="B15" s="76" t="s">
        <v>0</v>
      </c>
      <c r="C15" s="76" t="s">
        <v>0</v>
      </c>
      <c r="D15" s="76" t="s">
        <v>0</v>
      </c>
      <c r="E15" s="76" t="s">
        <v>241</v>
      </c>
      <c r="F15" s="76"/>
      <c r="G15" s="76" t="s">
        <v>314</v>
      </c>
      <c r="H15" s="83">
        <v>8000</v>
      </c>
    </row>
    <row r="16" spans="2:8" ht="24" customHeight="1">
      <c r="B16" s="76" t="s">
        <v>0</v>
      </c>
      <c r="C16" s="76" t="s">
        <v>0</v>
      </c>
      <c r="D16" s="76" t="s">
        <v>0</v>
      </c>
      <c r="E16" s="76" t="s">
        <v>242</v>
      </c>
      <c r="F16" s="76"/>
      <c r="G16" s="76" t="s">
        <v>315</v>
      </c>
      <c r="H16" s="83">
        <v>177000</v>
      </c>
    </row>
    <row r="17" spans="2:8" ht="18" customHeight="1">
      <c r="B17" s="76" t="s">
        <v>0</v>
      </c>
      <c r="C17" s="76" t="s">
        <v>0</v>
      </c>
      <c r="D17" s="76" t="s">
        <v>0</v>
      </c>
      <c r="E17" s="76" t="s">
        <v>243</v>
      </c>
      <c r="F17" s="76"/>
      <c r="G17" s="76" t="s">
        <v>358</v>
      </c>
      <c r="H17" s="83">
        <v>285450</v>
      </c>
    </row>
    <row r="18" spans="2:8" ht="18" customHeight="1">
      <c r="B18" s="76"/>
      <c r="C18" s="76"/>
      <c r="D18" s="76"/>
      <c r="E18" s="76" t="s">
        <v>461</v>
      </c>
      <c r="F18" s="76"/>
      <c r="G18" s="76" t="s">
        <v>462</v>
      </c>
      <c r="H18" s="83">
        <v>500</v>
      </c>
    </row>
    <row r="19" spans="2:8" ht="24" customHeight="1">
      <c r="B19" s="76" t="s">
        <v>0</v>
      </c>
      <c r="C19" s="76" t="s">
        <v>0</v>
      </c>
      <c r="D19" s="76" t="s">
        <v>0</v>
      </c>
      <c r="E19" s="76" t="s">
        <v>244</v>
      </c>
      <c r="F19" s="76"/>
      <c r="G19" s="76" t="s">
        <v>359</v>
      </c>
      <c r="H19" s="83">
        <v>35310</v>
      </c>
    </row>
    <row r="20" spans="2:8" ht="26.25" customHeight="1">
      <c r="B20" s="76" t="s">
        <v>0</v>
      </c>
      <c r="C20" s="76" t="s">
        <v>0</v>
      </c>
      <c r="D20" s="76" t="s">
        <v>245</v>
      </c>
      <c r="E20" s="76" t="s">
        <v>0</v>
      </c>
      <c r="F20" s="76"/>
      <c r="G20" s="76" t="s">
        <v>316</v>
      </c>
      <c r="H20" s="83">
        <f>SUM(H21:H22)</f>
        <v>6000000</v>
      </c>
    </row>
    <row r="21" spans="2:8" ht="26.25" customHeight="1">
      <c r="B21" s="76"/>
      <c r="C21" s="76"/>
      <c r="D21" s="76"/>
      <c r="E21" s="76" t="s">
        <v>548</v>
      </c>
      <c r="F21" s="76"/>
      <c r="G21" s="76" t="s">
        <v>319</v>
      </c>
      <c r="H21" s="83">
        <v>5600000</v>
      </c>
    </row>
    <row r="22" spans="2:8" ht="25.5" customHeight="1">
      <c r="B22" s="76" t="s">
        <v>0</v>
      </c>
      <c r="C22" s="76" t="s">
        <v>0</v>
      </c>
      <c r="D22" s="76" t="s">
        <v>0</v>
      </c>
      <c r="E22" s="76" t="s">
        <v>246</v>
      </c>
      <c r="F22" s="76"/>
      <c r="G22" s="76" t="s">
        <v>317</v>
      </c>
      <c r="H22" s="83">
        <v>400000</v>
      </c>
    </row>
    <row r="23" spans="2:8" ht="20.25" customHeight="1">
      <c r="B23" s="76" t="s">
        <v>0</v>
      </c>
      <c r="C23" s="76" t="s">
        <v>0</v>
      </c>
      <c r="D23" s="76" t="s">
        <v>247</v>
      </c>
      <c r="E23" s="76" t="s">
        <v>0</v>
      </c>
      <c r="F23" s="76"/>
      <c r="G23" s="76" t="s">
        <v>318</v>
      </c>
      <c r="H23" s="83">
        <f>SUM(H24:H26)</f>
        <v>1200000</v>
      </c>
    </row>
    <row r="24" spans="2:8" ht="39" customHeight="1">
      <c r="B24" s="76" t="s">
        <v>0</v>
      </c>
      <c r="C24" s="76" t="s">
        <v>0</v>
      </c>
      <c r="D24" s="76" t="s">
        <v>0</v>
      </c>
      <c r="E24" s="76"/>
      <c r="F24" s="76"/>
      <c r="G24" s="76"/>
      <c r="H24" s="83"/>
    </row>
    <row r="25" spans="2:8" ht="29.25" customHeight="1">
      <c r="B25" s="76" t="s">
        <v>0</v>
      </c>
      <c r="C25" s="76" t="s">
        <v>0</v>
      </c>
      <c r="D25" s="76" t="s">
        <v>0</v>
      </c>
      <c r="E25" s="76"/>
      <c r="F25" s="76"/>
      <c r="G25" s="76"/>
      <c r="H25" s="83"/>
    </row>
    <row r="26" spans="2:8" ht="30.75" customHeight="1">
      <c r="B26" s="76" t="s">
        <v>0</v>
      </c>
      <c r="C26" s="76" t="s">
        <v>0</v>
      </c>
      <c r="D26" s="76" t="s">
        <v>0</v>
      </c>
      <c r="E26" s="76" t="s">
        <v>549</v>
      </c>
      <c r="F26" s="76"/>
      <c r="G26" s="76" t="s">
        <v>320</v>
      </c>
      <c r="H26" s="83">
        <v>1200000</v>
      </c>
    </row>
    <row r="27" spans="2:8" ht="30.75" customHeight="1">
      <c r="B27" s="76"/>
      <c r="C27" s="76"/>
      <c r="D27" s="76"/>
      <c r="E27" s="76"/>
      <c r="F27" s="76"/>
      <c r="G27" s="76"/>
      <c r="H27" s="83"/>
    </row>
    <row r="28" spans="2:8" ht="30.75" customHeight="1">
      <c r="B28" s="76"/>
      <c r="C28" s="76"/>
      <c r="D28" s="76"/>
      <c r="E28" s="76"/>
      <c r="F28" s="76"/>
      <c r="G28" s="76"/>
      <c r="H28" s="83"/>
    </row>
    <row r="29" spans="2:8" ht="14.25">
      <c r="B29" s="76" t="s">
        <v>0</v>
      </c>
      <c r="C29" s="76">
        <v>713</v>
      </c>
      <c r="D29" s="76" t="s">
        <v>0</v>
      </c>
      <c r="E29" s="76" t="s">
        <v>0</v>
      </c>
      <c r="F29" s="76"/>
      <c r="G29" s="76" t="s">
        <v>321</v>
      </c>
      <c r="H29" s="83">
        <f>SUM(H30,H31,H32)</f>
        <v>173500</v>
      </c>
    </row>
    <row r="30" spans="2:8" ht="18" customHeight="1">
      <c r="B30" s="76" t="s">
        <v>0</v>
      </c>
      <c r="C30" s="76" t="s">
        <v>0</v>
      </c>
      <c r="D30" s="76" t="s">
        <v>248</v>
      </c>
      <c r="E30" s="76" t="s">
        <v>0</v>
      </c>
      <c r="F30" s="76"/>
      <c r="G30" s="76" t="s">
        <v>322</v>
      </c>
      <c r="H30" s="83">
        <v>65000</v>
      </c>
    </row>
    <row r="31" spans="2:8" ht="18.75" customHeight="1">
      <c r="B31" s="76" t="s">
        <v>0</v>
      </c>
      <c r="C31" s="76" t="s">
        <v>0</v>
      </c>
      <c r="D31" s="76"/>
      <c r="E31" s="76"/>
      <c r="F31" s="76"/>
      <c r="G31" s="76"/>
      <c r="H31" s="83"/>
    </row>
    <row r="32" spans="2:8" ht="16.5" customHeight="1">
      <c r="B32" s="76" t="s">
        <v>0</v>
      </c>
      <c r="C32" s="76" t="s">
        <v>0</v>
      </c>
      <c r="D32" s="76" t="s">
        <v>249</v>
      </c>
      <c r="E32" s="76" t="s">
        <v>0</v>
      </c>
      <c r="F32" s="76"/>
      <c r="G32" s="76" t="s">
        <v>323</v>
      </c>
      <c r="H32" s="83">
        <f>SUM(H33:H40)</f>
        <v>108500</v>
      </c>
    </row>
    <row r="33" spans="2:8" ht="14.25">
      <c r="B33" s="76" t="s">
        <v>0</v>
      </c>
      <c r="C33" s="76" t="s">
        <v>0</v>
      </c>
      <c r="D33" s="76" t="s">
        <v>0</v>
      </c>
      <c r="E33" s="76"/>
      <c r="F33" s="76"/>
      <c r="G33" s="76"/>
      <c r="H33" s="83"/>
    </row>
    <row r="34" spans="2:8" ht="56.25" customHeight="1">
      <c r="B34" s="76"/>
      <c r="C34" s="76"/>
      <c r="D34" s="76"/>
      <c r="E34" s="76" t="s">
        <v>385</v>
      </c>
      <c r="F34" s="76"/>
      <c r="G34" s="76" t="s">
        <v>326</v>
      </c>
      <c r="H34" s="83"/>
    </row>
    <row r="35" spans="2:8" ht="28.5" customHeight="1">
      <c r="B35" s="76"/>
      <c r="C35" s="76" t="s">
        <v>0</v>
      </c>
      <c r="D35" s="76" t="s">
        <v>0</v>
      </c>
      <c r="E35" s="76" t="s">
        <v>250</v>
      </c>
      <c r="F35" s="76"/>
      <c r="G35" s="76" t="s">
        <v>324</v>
      </c>
      <c r="H35" s="83">
        <v>65000</v>
      </c>
    </row>
    <row r="36" spans="2:8" ht="37.5" customHeight="1">
      <c r="B36" s="76"/>
      <c r="C36" s="76"/>
      <c r="D36" s="76"/>
      <c r="E36" s="76"/>
      <c r="F36" s="76"/>
      <c r="G36" s="76"/>
      <c r="H36" s="83"/>
    </row>
    <row r="37" spans="2:8" ht="42.75">
      <c r="B37" s="76"/>
      <c r="C37" s="76"/>
      <c r="D37" s="76"/>
      <c r="E37" s="76" t="s">
        <v>500</v>
      </c>
      <c r="F37" s="76"/>
      <c r="G37" s="76" t="s">
        <v>499</v>
      </c>
      <c r="H37" s="83">
        <v>6000</v>
      </c>
    </row>
    <row r="38" spans="2:8" ht="32.25" customHeight="1">
      <c r="B38" s="76" t="s">
        <v>0</v>
      </c>
      <c r="C38" s="76" t="s">
        <v>0</v>
      </c>
      <c r="D38" s="76" t="s">
        <v>0</v>
      </c>
      <c r="E38" s="76" t="s">
        <v>251</v>
      </c>
      <c r="F38" s="76"/>
      <c r="G38" s="76" t="s">
        <v>488</v>
      </c>
      <c r="H38" s="83">
        <v>16000</v>
      </c>
    </row>
    <row r="39" spans="2:8" ht="70.5" customHeight="1">
      <c r="B39" s="76" t="s">
        <v>0</v>
      </c>
      <c r="C39" s="76" t="s">
        <v>0</v>
      </c>
      <c r="D39" s="76" t="s">
        <v>0</v>
      </c>
      <c r="E39" s="76" t="s">
        <v>252</v>
      </c>
      <c r="F39" s="76"/>
      <c r="G39" s="76" t="s">
        <v>325</v>
      </c>
      <c r="H39" s="83">
        <v>21500</v>
      </c>
    </row>
    <row r="40" spans="2:8" ht="18" customHeight="1">
      <c r="B40" s="76"/>
      <c r="C40" s="76"/>
      <c r="D40" s="76"/>
      <c r="E40" s="76"/>
      <c r="F40" s="76"/>
      <c r="G40" s="76"/>
      <c r="H40" s="83"/>
    </row>
    <row r="41" spans="2:8" ht="18.75" customHeight="1">
      <c r="B41" s="76" t="s">
        <v>0</v>
      </c>
      <c r="C41" s="76">
        <v>714</v>
      </c>
      <c r="D41" s="76" t="s">
        <v>0</v>
      </c>
      <c r="E41" s="76" t="s">
        <v>0</v>
      </c>
      <c r="F41" s="76"/>
      <c r="G41" s="76" t="s">
        <v>327</v>
      </c>
      <c r="H41" s="83">
        <f>SUM(H42,H48,H51,H52,H57,H65)</f>
        <v>4747100</v>
      </c>
    </row>
    <row r="42" spans="2:8" ht="33.75" customHeight="1">
      <c r="B42" s="76" t="s">
        <v>0</v>
      </c>
      <c r="C42" s="76" t="s">
        <v>0</v>
      </c>
      <c r="D42" s="76" t="s">
        <v>253</v>
      </c>
      <c r="E42" s="76" t="s">
        <v>0</v>
      </c>
      <c r="F42" s="76"/>
      <c r="G42" s="76" t="s">
        <v>328</v>
      </c>
      <c r="H42" s="83">
        <f>SUM(H43:H47)</f>
        <v>2355100</v>
      </c>
    </row>
    <row r="43" spans="2:8" ht="20.25" customHeight="1">
      <c r="B43" s="76" t="s">
        <v>0</v>
      </c>
      <c r="C43" s="76" t="s">
        <v>0</v>
      </c>
      <c r="D43" s="76" t="s">
        <v>0</v>
      </c>
      <c r="E43" s="76" t="s">
        <v>254</v>
      </c>
      <c r="F43" s="76"/>
      <c r="G43" s="76" t="s">
        <v>329</v>
      </c>
      <c r="H43" s="83">
        <v>230000</v>
      </c>
    </row>
    <row r="44" spans="2:8" ht="30.75" customHeight="1">
      <c r="B44" s="76" t="s">
        <v>0</v>
      </c>
      <c r="C44" s="76" t="s">
        <v>0</v>
      </c>
      <c r="D44" s="76" t="s">
        <v>0</v>
      </c>
      <c r="E44" s="76" t="s">
        <v>255</v>
      </c>
      <c r="F44" s="76"/>
      <c r="G44" s="76" t="s">
        <v>330</v>
      </c>
      <c r="H44" s="83">
        <v>100</v>
      </c>
    </row>
    <row r="45" spans="2:8" ht="27.75" customHeight="1">
      <c r="B45" s="76" t="s">
        <v>0</v>
      </c>
      <c r="C45" s="76" t="s">
        <v>0</v>
      </c>
      <c r="D45" s="76" t="s">
        <v>0</v>
      </c>
      <c r="E45" s="76" t="s">
        <v>256</v>
      </c>
      <c r="F45" s="76"/>
      <c r="G45" s="76" t="s">
        <v>331</v>
      </c>
      <c r="H45" s="83">
        <v>25000</v>
      </c>
    </row>
    <row r="46" spans="2:8" ht="28.5" customHeight="1">
      <c r="B46" s="76" t="s">
        <v>0</v>
      </c>
      <c r="C46" s="76" t="s">
        <v>0</v>
      </c>
      <c r="D46" s="76" t="s">
        <v>0</v>
      </c>
      <c r="E46" s="76" t="s">
        <v>257</v>
      </c>
      <c r="F46" s="76"/>
      <c r="G46" s="76" t="s">
        <v>332</v>
      </c>
      <c r="H46" s="83"/>
    </row>
    <row r="47" spans="2:8" ht="43.5" customHeight="1">
      <c r="B47" s="76"/>
      <c r="C47" s="76"/>
      <c r="D47" s="76"/>
      <c r="E47" s="76" t="s">
        <v>496</v>
      </c>
      <c r="F47" s="76"/>
      <c r="G47" s="76" t="s">
        <v>497</v>
      </c>
      <c r="H47" s="83">
        <v>2100000</v>
      </c>
    </row>
    <row r="48" spans="2:8" ht="27.75" customHeight="1">
      <c r="B48" s="76" t="s">
        <v>0</v>
      </c>
      <c r="C48" s="76" t="s">
        <v>0</v>
      </c>
      <c r="D48" s="76" t="s">
        <v>258</v>
      </c>
      <c r="E48" s="76" t="s">
        <v>0</v>
      </c>
      <c r="F48" s="76"/>
      <c r="G48" s="76" t="s">
        <v>333</v>
      </c>
      <c r="H48" s="83">
        <f>SUM(H49:H51)</f>
        <v>570000</v>
      </c>
    </row>
    <row r="49" spans="2:8" ht="24.75" customHeight="1">
      <c r="B49" s="76" t="s">
        <v>0</v>
      </c>
      <c r="C49" s="76" t="s">
        <v>0</v>
      </c>
      <c r="D49" s="76" t="s">
        <v>0</v>
      </c>
      <c r="E49" s="76" t="s">
        <v>259</v>
      </c>
      <c r="F49" s="76"/>
      <c r="G49" s="76" t="s">
        <v>334</v>
      </c>
      <c r="H49" s="83">
        <v>50000</v>
      </c>
    </row>
    <row r="50" spans="2:8" ht="25.5" customHeight="1">
      <c r="B50" s="76" t="s">
        <v>0</v>
      </c>
      <c r="C50" s="76" t="s">
        <v>0</v>
      </c>
      <c r="D50" s="76" t="s">
        <v>0</v>
      </c>
      <c r="E50" s="76" t="s">
        <v>260</v>
      </c>
      <c r="F50" s="76"/>
      <c r="G50" s="76" t="s">
        <v>335</v>
      </c>
      <c r="H50" s="83">
        <v>520000</v>
      </c>
    </row>
    <row r="51" spans="2:8" ht="28.5" customHeight="1">
      <c r="B51" s="76" t="s">
        <v>0</v>
      </c>
      <c r="C51" s="76" t="s">
        <v>0</v>
      </c>
      <c r="D51" s="76"/>
      <c r="E51" s="76"/>
      <c r="F51" s="76"/>
      <c r="G51" s="76"/>
      <c r="H51" s="83"/>
    </row>
    <row r="52" spans="2:8" ht="37.5" customHeight="1">
      <c r="B52" s="76"/>
      <c r="C52" s="76"/>
      <c r="D52" s="76" t="s">
        <v>261</v>
      </c>
      <c r="E52" s="76"/>
      <c r="F52" s="76"/>
      <c r="G52" s="76" t="s">
        <v>338</v>
      </c>
      <c r="H52" s="83">
        <f>SUM(H53:H55)</f>
        <v>690000</v>
      </c>
    </row>
    <row r="53" spans="2:8" ht="63" customHeight="1">
      <c r="B53" s="76" t="s">
        <v>0</v>
      </c>
      <c r="C53" s="76" t="s">
        <v>0</v>
      </c>
      <c r="D53" s="76" t="s">
        <v>0</v>
      </c>
      <c r="E53" s="76" t="s">
        <v>262</v>
      </c>
      <c r="F53" s="76"/>
      <c r="G53" s="76" t="s">
        <v>475</v>
      </c>
      <c r="H53" s="83">
        <v>650000</v>
      </c>
    </row>
    <row r="54" spans="2:8" ht="54" customHeight="1">
      <c r="B54" s="76" t="s">
        <v>0</v>
      </c>
      <c r="C54" s="76" t="s">
        <v>0</v>
      </c>
      <c r="D54" s="76" t="s">
        <v>0</v>
      </c>
      <c r="E54" s="76"/>
      <c r="F54" s="76"/>
      <c r="G54" s="76"/>
      <c r="H54" s="83"/>
    </row>
    <row r="55" spans="2:8" ht="51.75" customHeight="1">
      <c r="B55" s="76" t="s">
        <v>0</v>
      </c>
      <c r="C55" s="76" t="s">
        <v>0</v>
      </c>
      <c r="D55" s="76" t="s">
        <v>0</v>
      </c>
      <c r="E55" s="76" t="s">
        <v>263</v>
      </c>
      <c r="F55" s="76"/>
      <c r="G55" s="76" t="s">
        <v>472</v>
      </c>
      <c r="H55" s="83">
        <v>40000</v>
      </c>
    </row>
    <row r="56" spans="2:8" ht="14.25">
      <c r="B56" s="76"/>
      <c r="C56" s="76"/>
      <c r="D56" s="76"/>
      <c r="E56" s="76"/>
      <c r="F56" s="76"/>
      <c r="G56" s="76"/>
      <c r="H56" s="83"/>
    </row>
    <row r="57" spans="2:8" ht="16.5" customHeight="1">
      <c r="B57" s="76" t="s">
        <v>0</v>
      </c>
      <c r="C57" s="76" t="s">
        <v>0</v>
      </c>
      <c r="D57" s="76" t="s">
        <v>264</v>
      </c>
      <c r="E57" s="76" t="s">
        <v>0</v>
      </c>
      <c r="F57" s="76"/>
      <c r="G57" s="76" t="s">
        <v>339</v>
      </c>
      <c r="H57" s="83">
        <f>SUM(H58,H59,H60)</f>
        <v>1120000</v>
      </c>
    </row>
    <row r="58" spans="2:8" ht="28.5" customHeight="1">
      <c r="B58" s="76" t="s">
        <v>0</v>
      </c>
      <c r="C58" s="76" t="s">
        <v>0</v>
      </c>
      <c r="D58" s="76" t="s">
        <v>0</v>
      </c>
      <c r="E58" s="76" t="s">
        <v>265</v>
      </c>
      <c r="F58" s="76"/>
      <c r="G58" s="76" t="s">
        <v>340</v>
      </c>
      <c r="H58" s="83">
        <v>270000</v>
      </c>
    </row>
    <row r="59" spans="2:8" ht="40.5" customHeight="1">
      <c r="B59" s="76"/>
      <c r="C59" s="76"/>
      <c r="D59" s="76"/>
      <c r="E59" s="76"/>
      <c r="F59" s="76"/>
      <c r="G59" s="76"/>
      <c r="H59" s="83"/>
    </row>
    <row r="60" spans="2:8" ht="32.25" customHeight="1">
      <c r="B60" s="76"/>
      <c r="C60" s="76"/>
      <c r="D60" s="76"/>
      <c r="E60" s="76" t="s">
        <v>425</v>
      </c>
      <c r="F60" s="76"/>
      <c r="G60" s="76" t="s">
        <v>426</v>
      </c>
      <c r="H60" s="83">
        <f>SUM(H61:H64)</f>
        <v>850000</v>
      </c>
    </row>
    <row r="61" spans="2:8" ht="92.25" customHeight="1">
      <c r="B61" s="76"/>
      <c r="C61" s="76"/>
      <c r="D61" s="76"/>
      <c r="E61" s="76"/>
      <c r="F61" s="76" t="s">
        <v>427</v>
      </c>
      <c r="G61" s="76" t="s">
        <v>428</v>
      </c>
      <c r="H61" s="83">
        <v>5000</v>
      </c>
    </row>
    <row r="62" spans="2:8" ht="76.5" customHeight="1">
      <c r="B62" s="76"/>
      <c r="C62" s="76"/>
      <c r="D62" s="76"/>
      <c r="E62" s="76"/>
      <c r="F62" s="76" t="s">
        <v>429</v>
      </c>
      <c r="G62" s="76" t="s">
        <v>435</v>
      </c>
      <c r="H62" s="83">
        <v>145000</v>
      </c>
    </row>
    <row r="63" spans="2:8" ht="44.25" customHeight="1">
      <c r="B63" s="76"/>
      <c r="C63" s="76"/>
      <c r="D63" s="76"/>
      <c r="E63" s="76"/>
      <c r="F63" s="76"/>
      <c r="G63" s="76"/>
      <c r="H63" s="83"/>
    </row>
    <row r="64" spans="2:8" ht="53.25" customHeight="1">
      <c r="B64" s="76"/>
      <c r="C64" s="76"/>
      <c r="D64" s="76"/>
      <c r="E64" s="76"/>
      <c r="F64" s="76" t="s">
        <v>430</v>
      </c>
      <c r="G64" s="76" t="s">
        <v>431</v>
      </c>
      <c r="H64" s="83">
        <v>700000</v>
      </c>
    </row>
    <row r="65" spans="2:8" ht="25.5" customHeight="1">
      <c r="B65" s="76"/>
      <c r="C65" s="76"/>
      <c r="D65" s="76" t="s">
        <v>457</v>
      </c>
      <c r="E65" s="76"/>
      <c r="F65" s="76"/>
      <c r="G65" s="76" t="s">
        <v>458</v>
      </c>
      <c r="H65" s="84">
        <f>SUM(H66)</f>
        <v>12000</v>
      </c>
    </row>
    <row r="66" spans="2:8" ht="43.5" customHeight="1">
      <c r="B66" s="76"/>
      <c r="C66" s="76"/>
      <c r="D66" s="76"/>
      <c r="E66" s="76" t="s">
        <v>459</v>
      </c>
      <c r="F66" s="76"/>
      <c r="G66" s="76" t="s">
        <v>485</v>
      </c>
      <c r="H66" s="83">
        <v>12000</v>
      </c>
    </row>
    <row r="67" spans="2:8" ht="26.25" customHeight="1">
      <c r="B67" s="76"/>
      <c r="C67" s="76"/>
      <c r="D67" s="76"/>
      <c r="E67" s="76"/>
      <c r="F67" s="76"/>
      <c r="G67" s="76"/>
      <c r="H67" s="83"/>
    </row>
    <row r="68" spans="2:8" ht="17.25" customHeight="1">
      <c r="B68" s="76" t="s">
        <v>0</v>
      </c>
      <c r="C68" s="76">
        <v>715</v>
      </c>
      <c r="D68" s="76" t="s">
        <v>0</v>
      </c>
      <c r="E68" s="76" t="s">
        <v>0</v>
      </c>
      <c r="F68" s="76"/>
      <c r="G68" s="76" t="s">
        <v>341</v>
      </c>
      <c r="H68" s="83">
        <f>SUM(H69,H70,H73,H74)</f>
        <v>576590</v>
      </c>
    </row>
    <row r="69" spans="2:8" ht="20.25" customHeight="1">
      <c r="B69" s="76" t="s">
        <v>0</v>
      </c>
      <c r="C69" s="76" t="s">
        <v>0</v>
      </c>
      <c r="D69" s="76" t="s">
        <v>266</v>
      </c>
      <c r="E69" s="76" t="s">
        <v>0</v>
      </c>
      <c r="F69" s="76"/>
      <c r="G69" s="76" t="s">
        <v>360</v>
      </c>
      <c r="H69" s="83">
        <v>1000</v>
      </c>
    </row>
    <row r="70" spans="2:8" ht="27.75" customHeight="1">
      <c r="B70" s="76"/>
      <c r="C70" s="76"/>
      <c r="D70" s="76" t="s">
        <v>267</v>
      </c>
      <c r="E70" s="76"/>
      <c r="F70" s="76"/>
      <c r="G70" s="76" t="s">
        <v>342</v>
      </c>
      <c r="H70" s="83">
        <f>SUM(H71:H72)</f>
        <v>140000</v>
      </c>
    </row>
    <row r="71" spans="2:8" ht="39" customHeight="1">
      <c r="B71" s="76"/>
      <c r="C71" s="76"/>
      <c r="D71" s="76"/>
      <c r="E71" s="76" t="s">
        <v>268</v>
      </c>
      <c r="F71" s="76"/>
      <c r="G71" s="76" t="s">
        <v>343</v>
      </c>
      <c r="H71" s="83">
        <v>100000</v>
      </c>
    </row>
    <row r="72" spans="2:8" ht="40.5" customHeight="1">
      <c r="B72" s="76"/>
      <c r="C72" s="76"/>
      <c r="D72" s="76"/>
      <c r="E72" s="76" t="s">
        <v>269</v>
      </c>
      <c r="F72" s="76"/>
      <c r="G72" s="76" t="s">
        <v>344</v>
      </c>
      <c r="H72" s="83">
        <v>40000</v>
      </c>
    </row>
    <row r="73" spans="2:8" ht="38.25" customHeight="1">
      <c r="B73" s="76" t="s">
        <v>0</v>
      </c>
      <c r="C73" s="76" t="s">
        <v>0</v>
      </c>
      <c r="D73" s="76" t="s">
        <v>270</v>
      </c>
      <c r="E73" s="76" t="s">
        <v>0</v>
      </c>
      <c r="F73" s="76"/>
      <c r="G73" s="76" t="s">
        <v>345</v>
      </c>
      <c r="H73" s="83">
        <v>155590</v>
      </c>
    </row>
    <row r="74" spans="2:8" ht="19.5" customHeight="1">
      <c r="B74" s="76" t="s">
        <v>0</v>
      </c>
      <c r="C74" s="76" t="s">
        <v>0</v>
      </c>
      <c r="D74" s="76" t="s">
        <v>271</v>
      </c>
      <c r="E74" s="76" t="s">
        <v>0</v>
      </c>
      <c r="F74" s="76"/>
      <c r="G74" s="76" t="s">
        <v>341</v>
      </c>
      <c r="H74" s="83">
        <f>SUM(H75:H75)</f>
        <v>280000</v>
      </c>
    </row>
    <row r="75" spans="2:8" ht="19.5" customHeight="1">
      <c r="B75" s="76"/>
      <c r="C75" s="76"/>
      <c r="D75" s="76"/>
      <c r="E75" s="76" t="s">
        <v>378</v>
      </c>
      <c r="F75" s="76"/>
      <c r="G75" s="76" t="s">
        <v>341</v>
      </c>
      <c r="H75" s="83">
        <v>280000</v>
      </c>
    </row>
    <row r="76" spans="2:8" ht="27.75" customHeight="1">
      <c r="B76" s="81">
        <v>72</v>
      </c>
      <c r="C76" s="81"/>
      <c r="D76" s="81"/>
      <c r="E76" s="81"/>
      <c r="F76" s="81"/>
      <c r="G76" s="81" t="s">
        <v>346</v>
      </c>
      <c r="H76" s="82">
        <f>SUM(H77)</f>
        <v>70000</v>
      </c>
    </row>
    <row r="77" spans="2:8" ht="18.75" customHeight="1">
      <c r="B77" s="76"/>
      <c r="C77" s="76">
        <v>721</v>
      </c>
      <c r="D77" s="76"/>
      <c r="E77" s="76"/>
      <c r="F77" s="76"/>
      <c r="G77" s="76" t="s">
        <v>347</v>
      </c>
      <c r="H77" s="83">
        <f>SUM(H78:H79)</f>
        <v>70000</v>
      </c>
    </row>
    <row r="78" spans="2:8" ht="18.75" customHeight="1">
      <c r="B78" s="76"/>
      <c r="C78" s="76"/>
      <c r="D78" s="76" t="s">
        <v>403</v>
      </c>
      <c r="E78" s="76"/>
      <c r="F78" s="76"/>
      <c r="G78" s="76" t="s">
        <v>347</v>
      </c>
      <c r="H78" s="83">
        <v>68000</v>
      </c>
    </row>
    <row r="79" spans="2:8" ht="23.25" customHeight="1">
      <c r="B79" s="76"/>
      <c r="C79" s="76"/>
      <c r="D79" s="76" t="s">
        <v>404</v>
      </c>
      <c r="E79" s="76"/>
      <c r="F79" s="76"/>
      <c r="G79" s="76" t="s">
        <v>405</v>
      </c>
      <c r="H79" s="83">
        <v>2000</v>
      </c>
    </row>
    <row r="80" spans="2:8" ht="19.5" customHeight="1">
      <c r="B80" s="76"/>
      <c r="C80" s="76"/>
      <c r="D80" s="76"/>
      <c r="E80" s="76"/>
      <c r="F80" s="76"/>
      <c r="G80" s="76"/>
      <c r="H80" s="83"/>
    </row>
    <row r="81" spans="2:8" ht="41.25" customHeight="1">
      <c r="B81" s="81">
        <v>73</v>
      </c>
      <c r="C81" s="81" t="s">
        <v>0</v>
      </c>
      <c r="D81" s="81" t="s">
        <v>0</v>
      </c>
      <c r="E81" s="81" t="s">
        <v>0</v>
      </c>
      <c r="F81" s="81"/>
      <c r="G81" s="81" t="s">
        <v>348</v>
      </c>
      <c r="H81" s="82">
        <f>SUM(H85)</f>
        <v>3160000</v>
      </c>
    </row>
    <row r="82" spans="2:8" ht="29.25" customHeight="1">
      <c r="B82" s="81"/>
      <c r="C82" s="76">
        <v>731</v>
      </c>
      <c r="D82" s="76"/>
      <c r="E82" s="76"/>
      <c r="F82" s="76"/>
      <c r="G82" s="76" t="s">
        <v>419</v>
      </c>
      <c r="H82" s="82"/>
    </row>
    <row r="83" spans="2:8" ht="41.25" customHeight="1">
      <c r="B83" s="81"/>
      <c r="C83" s="76"/>
      <c r="D83" s="76" t="s">
        <v>417</v>
      </c>
      <c r="E83" s="76"/>
      <c r="F83" s="76"/>
      <c r="G83" s="76" t="s">
        <v>420</v>
      </c>
      <c r="H83" s="82"/>
    </row>
    <row r="84" spans="2:8" ht="41.25" customHeight="1">
      <c r="B84" s="81"/>
      <c r="C84" s="76"/>
      <c r="D84" s="76"/>
      <c r="E84" s="76" t="s">
        <v>418</v>
      </c>
      <c r="F84" s="76"/>
      <c r="G84" s="76" t="s">
        <v>421</v>
      </c>
      <c r="H84" s="82"/>
    </row>
    <row r="85" spans="2:8" ht="31.5" customHeight="1">
      <c r="B85" s="76" t="s">
        <v>0</v>
      </c>
      <c r="C85" s="76">
        <v>732</v>
      </c>
      <c r="D85" s="76" t="s">
        <v>0</v>
      </c>
      <c r="E85" s="76" t="s">
        <v>0</v>
      </c>
      <c r="F85" s="76"/>
      <c r="G85" s="76" t="s">
        <v>422</v>
      </c>
      <c r="H85" s="82">
        <v>3160000</v>
      </c>
    </row>
    <row r="86" spans="2:8" ht="18" customHeight="1">
      <c r="B86" s="76" t="s">
        <v>0</v>
      </c>
      <c r="C86" s="76" t="s">
        <v>0</v>
      </c>
      <c r="D86" s="76"/>
      <c r="E86" s="76"/>
      <c r="F86" s="76"/>
      <c r="G86" s="76"/>
      <c r="H86" s="83"/>
    </row>
    <row r="87" spans="2:8" ht="21" customHeight="1">
      <c r="B87" s="81">
        <v>74</v>
      </c>
      <c r="C87" s="81" t="s">
        <v>0</v>
      </c>
      <c r="D87" s="81" t="s">
        <v>0</v>
      </c>
      <c r="E87" s="81" t="s">
        <v>0</v>
      </c>
      <c r="F87" s="81"/>
      <c r="G87" s="81" t="s">
        <v>349</v>
      </c>
      <c r="H87" s="82">
        <f>SUM(H88,H92)</f>
        <v>5220000</v>
      </c>
    </row>
    <row r="88" spans="2:8" ht="14.25">
      <c r="B88" s="76" t="s">
        <v>0</v>
      </c>
      <c r="C88" s="76">
        <v>741</v>
      </c>
      <c r="D88" s="76" t="s">
        <v>0</v>
      </c>
      <c r="E88" s="76" t="s">
        <v>0</v>
      </c>
      <c r="F88" s="76"/>
      <c r="G88" s="76" t="s">
        <v>350</v>
      </c>
      <c r="H88" s="83">
        <f>SUM(H89:H91)</f>
        <v>230000</v>
      </c>
    </row>
    <row r="89" spans="2:8" ht="19.5" customHeight="1">
      <c r="B89" s="76" t="s">
        <v>0</v>
      </c>
      <c r="C89" s="76" t="s">
        <v>0</v>
      </c>
      <c r="D89" s="76" t="s">
        <v>272</v>
      </c>
      <c r="E89" s="76" t="s">
        <v>0</v>
      </c>
      <c r="F89" s="76"/>
      <c r="G89" s="76" t="s">
        <v>351</v>
      </c>
      <c r="H89" s="83">
        <v>20000</v>
      </c>
    </row>
    <row r="90" spans="2:8" ht="26.25" customHeight="1">
      <c r="B90" s="76"/>
      <c r="C90" s="76"/>
      <c r="D90" s="76" t="s">
        <v>273</v>
      </c>
      <c r="E90" s="76"/>
      <c r="F90" s="76"/>
      <c r="G90" s="76" t="s">
        <v>544</v>
      </c>
      <c r="H90" s="83">
        <v>100000</v>
      </c>
    </row>
    <row r="91" spans="2:8" ht="26.25" customHeight="1">
      <c r="B91" s="76"/>
      <c r="C91" s="76"/>
      <c r="D91" s="76" t="s">
        <v>550</v>
      </c>
      <c r="E91" s="76"/>
      <c r="F91" s="76"/>
      <c r="G91" s="76" t="s">
        <v>551</v>
      </c>
      <c r="H91" s="83">
        <v>110000</v>
      </c>
    </row>
    <row r="92" spans="2:8" ht="21" customHeight="1">
      <c r="B92" s="76" t="s">
        <v>0</v>
      </c>
      <c r="C92" s="76">
        <v>742</v>
      </c>
      <c r="D92" s="76" t="s">
        <v>0</v>
      </c>
      <c r="E92" s="76" t="s">
        <v>0</v>
      </c>
      <c r="F92" s="76"/>
      <c r="G92" s="76" t="s">
        <v>352</v>
      </c>
      <c r="H92" s="83">
        <f>SUM(H93,H96,H97)</f>
        <v>4990000</v>
      </c>
    </row>
    <row r="93" spans="2:8" ht="21" customHeight="1">
      <c r="B93" s="76"/>
      <c r="C93" s="76"/>
      <c r="D93" s="76" t="s">
        <v>553</v>
      </c>
      <c r="E93" s="76"/>
      <c r="F93" s="76"/>
      <c r="G93" s="76" t="s">
        <v>552</v>
      </c>
      <c r="H93" s="83">
        <f>SUM(H94:H95)</f>
        <v>90000</v>
      </c>
    </row>
    <row r="94" spans="2:8" ht="21" customHeight="1">
      <c r="B94" s="76"/>
      <c r="C94" s="76"/>
      <c r="D94" s="76"/>
      <c r="E94" s="76" t="s">
        <v>556</v>
      </c>
      <c r="F94" s="76"/>
      <c r="G94" s="76" t="s">
        <v>559</v>
      </c>
      <c r="H94" s="83">
        <v>50000</v>
      </c>
    </row>
    <row r="95" spans="2:8" ht="21" customHeight="1">
      <c r="B95" s="76"/>
      <c r="C95" s="76"/>
      <c r="D95" s="76"/>
      <c r="E95" s="76" t="s">
        <v>558</v>
      </c>
      <c r="F95" s="76"/>
      <c r="G95" s="76" t="s">
        <v>557</v>
      </c>
      <c r="H95" s="83">
        <v>40000</v>
      </c>
    </row>
    <row r="96" spans="2:8" ht="26.25" customHeight="1">
      <c r="B96" s="76"/>
      <c r="C96" s="76"/>
      <c r="D96" s="76" t="s">
        <v>554</v>
      </c>
      <c r="E96" s="76"/>
      <c r="F96" s="76"/>
      <c r="G96" s="76" t="s">
        <v>555</v>
      </c>
      <c r="H96" s="83"/>
    </row>
    <row r="97" spans="2:8" ht="25.5" customHeight="1">
      <c r="B97" s="76" t="s">
        <v>0</v>
      </c>
      <c r="C97" s="76" t="s">
        <v>0</v>
      </c>
      <c r="D97" s="76" t="s">
        <v>274</v>
      </c>
      <c r="E97" s="76" t="s">
        <v>0</v>
      </c>
      <c r="F97" s="76"/>
      <c r="G97" s="76" t="s">
        <v>353</v>
      </c>
      <c r="H97" s="83">
        <v>4900000</v>
      </c>
    </row>
    <row r="98" spans="2:8" ht="21.75" customHeight="1">
      <c r="B98" s="81">
        <v>75</v>
      </c>
      <c r="C98" s="81" t="s">
        <v>0</v>
      </c>
      <c r="D98" s="81" t="s">
        <v>0</v>
      </c>
      <c r="E98" s="81" t="s">
        <v>0</v>
      </c>
      <c r="F98" s="81"/>
      <c r="G98" s="81" t="s">
        <v>168</v>
      </c>
      <c r="H98" s="82">
        <f>SUM(H99)</f>
        <v>0</v>
      </c>
    </row>
    <row r="99" spans="2:8" ht="22.5" customHeight="1">
      <c r="B99" s="76" t="s">
        <v>0</v>
      </c>
      <c r="C99" s="76">
        <v>751</v>
      </c>
      <c r="D99" s="76" t="s">
        <v>0</v>
      </c>
      <c r="E99" s="76" t="s">
        <v>0</v>
      </c>
      <c r="F99" s="76"/>
      <c r="G99" s="76" t="s">
        <v>168</v>
      </c>
      <c r="H99" s="83">
        <f>SUM(H100:H101)</f>
        <v>0</v>
      </c>
    </row>
    <row r="100" spans="2:8" ht="24" customHeight="1">
      <c r="B100" s="76" t="s">
        <v>0</v>
      </c>
      <c r="C100" s="76" t="s">
        <v>0</v>
      </c>
      <c r="D100" s="76" t="s">
        <v>275</v>
      </c>
      <c r="E100" s="76" t="s">
        <v>0</v>
      </c>
      <c r="F100" s="76"/>
      <c r="G100" s="76" t="s">
        <v>354</v>
      </c>
      <c r="H100" s="83"/>
    </row>
    <row r="101" spans="2:8" ht="30" customHeight="1">
      <c r="B101" s="76" t="s">
        <v>0</v>
      </c>
      <c r="C101" s="76" t="s">
        <v>0</v>
      </c>
      <c r="D101" s="76" t="s">
        <v>276</v>
      </c>
      <c r="E101" s="76" t="s">
        <v>0</v>
      </c>
      <c r="F101" s="76"/>
      <c r="G101" s="76" t="s">
        <v>355</v>
      </c>
      <c r="H101" s="83"/>
    </row>
    <row r="102" spans="2:8" ht="25.5" customHeight="1">
      <c r="B102" s="81"/>
      <c r="C102" s="81"/>
      <c r="D102" s="81"/>
      <c r="E102" s="81"/>
      <c r="F102" s="81"/>
      <c r="G102" s="81"/>
      <c r="H102" s="55"/>
    </row>
    <row r="103" spans="2:8" ht="20.25" customHeight="1">
      <c r="B103" s="96" t="s">
        <v>356</v>
      </c>
      <c r="C103" s="96"/>
      <c r="D103" s="96"/>
      <c r="E103" s="96"/>
      <c r="F103" s="96"/>
      <c r="G103" s="96"/>
      <c r="H103" s="54">
        <f>SUM(H8,H76,H81,H87,H98)</f>
        <v>26200000</v>
      </c>
    </row>
    <row r="104" spans="2:8" ht="14.25">
      <c r="B104" s="19"/>
      <c r="C104" s="19"/>
      <c r="D104" s="19"/>
      <c r="E104" s="19"/>
      <c r="F104" s="19"/>
      <c r="G104" s="19"/>
      <c r="H104" s="19"/>
    </row>
  </sheetData>
  <sheetProtection/>
  <mergeCells count="3">
    <mergeCell ref="B3:G3"/>
    <mergeCell ref="B5:E5"/>
    <mergeCell ref="B103:G103"/>
  </mergeCells>
  <printOptions/>
  <pageMargins left="0.4330708661417323" right="0.3937007874015748" top="0.7480314960629921" bottom="0.7874015748031497" header="0.5118110236220472" footer="0.511811023622047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563"/>
  <sheetViews>
    <sheetView tabSelected="1" zoomScale="90" zoomScaleNormal="90" workbookViewId="0" topLeftCell="C1">
      <selection activeCell="L947" sqref="L947:L957"/>
    </sheetView>
  </sheetViews>
  <sheetFormatPr defaultColWidth="9.140625" defaultRowHeight="12.75"/>
  <cols>
    <col min="1" max="1" width="0" style="0" hidden="1" customWidth="1"/>
    <col min="2" max="2" width="8.140625" style="0" hidden="1" customWidth="1"/>
    <col min="4" max="4" width="8.140625" style="0" customWidth="1"/>
    <col min="5" max="5" width="7.421875" style="0" customWidth="1"/>
    <col min="6" max="7" width="8.00390625" style="0" customWidth="1"/>
    <col min="8" max="8" width="10.28125" style="0" customWidth="1"/>
    <col min="9" max="9" width="10.421875" style="0" customWidth="1"/>
    <col min="10" max="10" width="15.421875" style="0" customWidth="1"/>
    <col min="11" max="11" width="30.28125" style="0" customWidth="1"/>
    <col min="12" max="12" width="21.140625" style="3" customWidth="1"/>
  </cols>
  <sheetData>
    <row r="1" spans="3:12" ht="14.25"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2:12" ht="16.5" customHeight="1" thickBot="1">
      <c r="B2" s="10"/>
      <c r="C2" s="19"/>
      <c r="D2" s="21"/>
      <c r="E2" s="21"/>
      <c r="F2" s="21"/>
      <c r="G2" s="21"/>
      <c r="H2" s="21"/>
      <c r="I2" s="21"/>
      <c r="J2" s="21"/>
      <c r="K2" s="21"/>
      <c r="L2" s="20"/>
    </row>
    <row r="3" spans="2:12" ht="33" customHeight="1" thickBot="1">
      <c r="B3" s="16" t="s">
        <v>83</v>
      </c>
      <c r="C3" s="22"/>
      <c r="D3" s="108"/>
      <c r="E3" s="109"/>
      <c r="F3" s="109"/>
      <c r="G3" s="109"/>
      <c r="H3" s="109"/>
      <c r="I3" s="109"/>
      <c r="J3" s="109"/>
      <c r="K3" s="109"/>
      <c r="L3" s="111"/>
    </row>
    <row r="4" spans="2:12" ht="14.25">
      <c r="B4" s="14"/>
      <c r="C4" s="19"/>
      <c r="D4" s="24"/>
      <c r="E4" s="24"/>
      <c r="F4" s="24"/>
      <c r="G4" s="24"/>
      <c r="H4" s="24"/>
      <c r="I4" s="24"/>
      <c r="J4" s="24"/>
      <c r="K4" s="25"/>
      <c r="L4" s="63"/>
    </row>
    <row r="5" spans="2:12" ht="23.25" customHeight="1">
      <c r="B5" s="17" t="s">
        <v>84</v>
      </c>
      <c r="C5" s="22"/>
      <c r="D5" s="99" t="s">
        <v>84</v>
      </c>
      <c r="E5" s="100"/>
      <c r="F5" s="100"/>
      <c r="G5" s="100"/>
      <c r="H5" s="100"/>
      <c r="I5" s="100"/>
      <c r="J5" s="101"/>
      <c r="K5" s="98" t="s">
        <v>88</v>
      </c>
      <c r="L5" s="104" t="s">
        <v>89</v>
      </c>
    </row>
    <row r="6" spans="2:12" ht="20.25" customHeight="1">
      <c r="B6" s="1" t="s">
        <v>86</v>
      </c>
      <c r="C6" s="19"/>
      <c r="D6" s="27" t="s">
        <v>86</v>
      </c>
      <c r="E6" s="27" t="s">
        <v>87</v>
      </c>
      <c r="F6" s="99" t="s">
        <v>85</v>
      </c>
      <c r="G6" s="100"/>
      <c r="H6" s="100"/>
      <c r="I6" s="100"/>
      <c r="J6" s="101"/>
      <c r="K6" s="98"/>
      <c r="L6" s="104"/>
    </row>
    <row r="7" spans="2:12" ht="18" customHeight="1">
      <c r="B7" s="1">
        <v>1</v>
      </c>
      <c r="C7" s="19"/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8">
        <v>8</v>
      </c>
      <c r="L7" s="104"/>
    </row>
    <row r="8" spans="2:12" ht="17.25" customHeight="1">
      <c r="B8" s="8"/>
      <c r="C8" s="19"/>
      <c r="D8" s="29"/>
      <c r="E8" s="29"/>
      <c r="F8" s="29"/>
      <c r="G8" s="29"/>
      <c r="H8" s="29"/>
      <c r="I8" s="29"/>
      <c r="J8" s="29"/>
      <c r="K8" s="29"/>
      <c r="L8" s="30"/>
    </row>
    <row r="9" spans="2:12" ht="28.5" customHeight="1">
      <c r="B9" s="2">
        <v>1</v>
      </c>
      <c r="C9" s="19"/>
      <c r="D9" s="31">
        <v>1</v>
      </c>
      <c r="E9" s="32" t="s">
        <v>362</v>
      </c>
      <c r="F9" s="33" t="s">
        <v>0</v>
      </c>
      <c r="G9" s="33" t="s">
        <v>0</v>
      </c>
      <c r="H9" s="33" t="s">
        <v>0</v>
      </c>
      <c r="I9" s="33" t="s">
        <v>0</v>
      </c>
      <c r="J9" s="33"/>
      <c r="K9" s="34" t="s">
        <v>137</v>
      </c>
      <c r="L9" s="89" t="s">
        <v>577</v>
      </c>
    </row>
    <row r="10" spans="2:12" ht="14.25">
      <c r="B10" s="13"/>
      <c r="C10" s="19"/>
      <c r="D10" s="36"/>
      <c r="E10" s="36"/>
      <c r="F10" s="36"/>
      <c r="G10" s="36"/>
      <c r="H10" s="36"/>
      <c r="I10" s="36"/>
      <c r="J10" s="36"/>
      <c r="K10" s="36"/>
      <c r="L10" s="26"/>
    </row>
    <row r="11" spans="2:12" ht="21.75" customHeight="1">
      <c r="B11" s="13"/>
      <c r="C11" s="19"/>
      <c r="D11" s="36"/>
      <c r="E11" s="36"/>
      <c r="F11" s="37">
        <v>41</v>
      </c>
      <c r="G11" s="36"/>
      <c r="H11" s="36"/>
      <c r="I11" s="36"/>
      <c r="J11" s="36"/>
      <c r="K11" s="37" t="s">
        <v>2</v>
      </c>
      <c r="L11" s="38">
        <f>SUM(L12,L26,L30,L33,L39)</f>
        <v>392522</v>
      </c>
    </row>
    <row r="12" spans="2:12" ht="28.5">
      <c r="B12" s="13"/>
      <c r="C12" s="19"/>
      <c r="D12" s="36"/>
      <c r="E12" s="36"/>
      <c r="F12" s="36"/>
      <c r="G12" s="36">
        <v>411</v>
      </c>
      <c r="H12" s="36"/>
      <c r="I12" s="36"/>
      <c r="J12" s="36"/>
      <c r="K12" s="39" t="s">
        <v>3</v>
      </c>
      <c r="L12" s="40">
        <f>SUM(L13:L15,L19,L25)</f>
        <v>243122</v>
      </c>
    </row>
    <row r="13" spans="2:12" ht="29.25" customHeight="1">
      <c r="B13" s="13"/>
      <c r="C13" s="19"/>
      <c r="D13" s="36"/>
      <c r="E13" s="36"/>
      <c r="F13" s="36"/>
      <c r="G13" s="36"/>
      <c r="H13" s="36" t="s">
        <v>4</v>
      </c>
      <c r="I13" s="36"/>
      <c r="J13" s="36"/>
      <c r="K13" s="36" t="s">
        <v>5</v>
      </c>
      <c r="L13" s="41">
        <v>174376</v>
      </c>
    </row>
    <row r="14" spans="2:12" ht="18.75" customHeight="1">
      <c r="B14" s="13"/>
      <c r="C14" s="19"/>
      <c r="D14" s="36"/>
      <c r="E14" s="36"/>
      <c r="F14" s="36"/>
      <c r="G14" s="36"/>
      <c r="H14" s="36" t="s">
        <v>6</v>
      </c>
      <c r="I14" s="36"/>
      <c r="J14" s="36"/>
      <c r="K14" s="36" t="s">
        <v>7</v>
      </c>
      <c r="L14" s="41">
        <v>17838</v>
      </c>
    </row>
    <row r="15" spans="2:12" ht="18" customHeight="1">
      <c r="B15" s="13"/>
      <c r="C15" s="19"/>
      <c r="D15" s="36"/>
      <c r="E15" s="36"/>
      <c r="F15" s="36"/>
      <c r="G15" s="36"/>
      <c r="H15" s="36" t="s">
        <v>8</v>
      </c>
      <c r="I15" s="36"/>
      <c r="J15" s="36"/>
      <c r="K15" s="36" t="s">
        <v>9</v>
      </c>
      <c r="L15" s="40">
        <f>SUM(L16:L18)</f>
        <v>33399</v>
      </c>
    </row>
    <row r="16" spans="2:12" ht="28.5">
      <c r="B16" s="13"/>
      <c r="C16" s="19"/>
      <c r="D16" s="36"/>
      <c r="E16" s="36"/>
      <c r="F16" s="36"/>
      <c r="G16" s="36"/>
      <c r="H16" s="36"/>
      <c r="I16" s="36" t="s">
        <v>10</v>
      </c>
      <c r="J16" s="36"/>
      <c r="K16" s="39" t="s">
        <v>11</v>
      </c>
      <c r="L16" s="41">
        <v>32292</v>
      </c>
    </row>
    <row r="17" spans="2:12" ht="28.5">
      <c r="B17" s="13"/>
      <c r="C17" s="19"/>
      <c r="D17" s="36"/>
      <c r="E17" s="36"/>
      <c r="F17" s="36"/>
      <c r="G17" s="36"/>
      <c r="H17" s="36"/>
      <c r="I17" s="36" t="s">
        <v>12</v>
      </c>
      <c r="J17" s="36"/>
      <c r="K17" s="39" t="s">
        <v>13</v>
      </c>
      <c r="L17" s="41"/>
    </row>
    <row r="18" spans="2:12" ht="28.5">
      <c r="B18" s="13"/>
      <c r="C18" s="19"/>
      <c r="D18" s="36"/>
      <c r="E18" s="36"/>
      <c r="F18" s="36"/>
      <c r="G18" s="36"/>
      <c r="H18" s="36"/>
      <c r="I18" s="36" t="s">
        <v>14</v>
      </c>
      <c r="J18" s="36"/>
      <c r="K18" s="39" t="s">
        <v>15</v>
      </c>
      <c r="L18" s="41">
        <v>1107</v>
      </c>
    </row>
    <row r="19" spans="2:12" ht="18.75" customHeight="1">
      <c r="B19" s="13"/>
      <c r="C19" s="19"/>
      <c r="D19" s="36"/>
      <c r="E19" s="36"/>
      <c r="F19" s="36"/>
      <c r="G19" s="36"/>
      <c r="H19" s="36" t="s">
        <v>16</v>
      </c>
      <c r="I19" s="36"/>
      <c r="J19" s="36"/>
      <c r="K19" s="36" t="s">
        <v>17</v>
      </c>
      <c r="L19" s="41">
        <f>SUM(L20:L24)</f>
        <v>15140</v>
      </c>
    </row>
    <row r="20" spans="2:12" ht="28.5">
      <c r="B20" s="13"/>
      <c r="C20" s="19"/>
      <c r="D20" s="36"/>
      <c r="E20" s="36"/>
      <c r="F20" s="36"/>
      <c r="G20" s="36"/>
      <c r="H20" s="36"/>
      <c r="I20" s="36" t="s">
        <v>18</v>
      </c>
      <c r="J20" s="36"/>
      <c r="K20" s="39" t="s">
        <v>11</v>
      </c>
      <c r="L20" s="41">
        <v>11883</v>
      </c>
    </row>
    <row r="21" spans="2:12" ht="28.5">
      <c r="B21" s="13"/>
      <c r="C21" s="19"/>
      <c r="D21" s="36"/>
      <c r="E21" s="36"/>
      <c r="F21" s="36"/>
      <c r="G21" s="36"/>
      <c r="H21" s="36"/>
      <c r="I21" s="36" t="s">
        <v>19</v>
      </c>
      <c r="J21" s="36"/>
      <c r="K21" s="39" t="s">
        <v>13</v>
      </c>
      <c r="L21" s="41"/>
    </row>
    <row r="22" spans="2:12" ht="28.5">
      <c r="B22" s="13"/>
      <c r="C22" s="19"/>
      <c r="D22" s="36"/>
      <c r="E22" s="36"/>
      <c r="F22" s="36"/>
      <c r="G22" s="36"/>
      <c r="H22" s="36"/>
      <c r="I22" s="36" t="s">
        <v>20</v>
      </c>
      <c r="J22" s="36"/>
      <c r="K22" s="39" t="s">
        <v>15</v>
      </c>
      <c r="L22" s="41">
        <v>1107</v>
      </c>
    </row>
    <row r="23" spans="2:12" ht="14.25">
      <c r="B23" s="13"/>
      <c r="C23" s="19"/>
      <c r="D23" s="36"/>
      <c r="E23" s="36"/>
      <c r="F23" s="36"/>
      <c r="G23" s="36"/>
      <c r="H23" s="36"/>
      <c r="I23" s="36" t="s">
        <v>21</v>
      </c>
      <c r="J23" s="36"/>
      <c r="K23" s="39" t="s">
        <v>22</v>
      </c>
      <c r="L23" s="41">
        <v>451</v>
      </c>
    </row>
    <row r="24" spans="2:12" ht="28.5">
      <c r="B24" s="13"/>
      <c r="C24" s="19"/>
      <c r="D24" s="36"/>
      <c r="E24" s="36"/>
      <c r="F24" s="36"/>
      <c r="G24" s="36"/>
      <c r="H24" s="36"/>
      <c r="I24" s="36" t="s">
        <v>23</v>
      </c>
      <c r="J24" s="36"/>
      <c r="K24" s="39" t="s">
        <v>24</v>
      </c>
      <c r="L24" s="41">
        <v>1699</v>
      </c>
    </row>
    <row r="25" spans="2:12" ht="28.5">
      <c r="B25" s="13"/>
      <c r="C25" s="19"/>
      <c r="D25" s="36"/>
      <c r="E25" s="36"/>
      <c r="F25" s="36"/>
      <c r="G25" s="36"/>
      <c r="H25" s="36" t="s">
        <v>25</v>
      </c>
      <c r="I25" s="36"/>
      <c r="J25" s="36"/>
      <c r="K25" s="39" t="s">
        <v>26</v>
      </c>
      <c r="L25" s="41">
        <v>2369</v>
      </c>
    </row>
    <row r="26" spans="2:12" ht="15" customHeight="1">
      <c r="B26" s="13"/>
      <c r="C26" s="19"/>
      <c r="D26" s="36"/>
      <c r="E26" s="36"/>
      <c r="F26" s="36"/>
      <c r="G26" s="36">
        <v>412</v>
      </c>
      <c r="H26" s="36"/>
      <c r="I26" s="36"/>
      <c r="J26" s="36"/>
      <c r="K26" s="39" t="s">
        <v>27</v>
      </c>
      <c r="L26" s="41">
        <f>SUM(L27,L29)</f>
        <v>131000</v>
      </c>
    </row>
    <row r="27" spans="2:12" ht="15" customHeight="1">
      <c r="B27" s="13"/>
      <c r="C27" s="19"/>
      <c r="D27" s="36"/>
      <c r="E27" s="36"/>
      <c r="F27" s="36"/>
      <c r="G27" s="36"/>
      <c r="H27" s="36" t="s">
        <v>138</v>
      </c>
      <c r="I27" s="36"/>
      <c r="J27" s="36"/>
      <c r="K27" s="39" t="s">
        <v>139</v>
      </c>
      <c r="L27" s="41">
        <f>SUM(L28)</f>
        <v>10000</v>
      </c>
    </row>
    <row r="28" spans="2:12" ht="38.25" customHeight="1">
      <c r="B28" s="13"/>
      <c r="C28" s="19"/>
      <c r="D28" s="36"/>
      <c r="E28" s="36"/>
      <c r="F28" s="36"/>
      <c r="G28" s="36"/>
      <c r="H28" s="36"/>
      <c r="I28" s="36" t="s">
        <v>140</v>
      </c>
      <c r="J28" s="36"/>
      <c r="K28" s="39" t="s">
        <v>495</v>
      </c>
      <c r="L28" s="41">
        <v>10000</v>
      </c>
    </row>
    <row r="29" spans="2:12" ht="71.25">
      <c r="B29" s="13"/>
      <c r="C29" s="19"/>
      <c r="D29" s="36"/>
      <c r="E29" s="36"/>
      <c r="F29" s="36"/>
      <c r="G29" s="36"/>
      <c r="H29" s="36" t="s">
        <v>28</v>
      </c>
      <c r="I29" s="36"/>
      <c r="J29" s="36"/>
      <c r="K29" s="39" t="s">
        <v>532</v>
      </c>
      <c r="L29" s="41">
        <v>121000</v>
      </c>
    </row>
    <row r="30" spans="2:12" ht="15" customHeight="1">
      <c r="B30" s="13"/>
      <c r="C30" s="19"/>
      <c r="D30" s="36"/>
      <c r="E30" s="36"/>
      <c r="F30" s="36"/>
      <c r="G30" s="36">
        <v>413</v>
      </c>
      <c r="H30" s="36"/>
      <c r="I30" s="36"/>
      <c r="J30" s="36"/>
      <c r="K30" s="39" t="s">
        <v>33</v>
      </c>
      <c r="L30" s="41">
        <f>SUM(L31)</f>
        <v>400</v>
      </c>
    </row>
    <row r="31" spans="2:12" ht="16.5" customHeight="1">
      <c r="B31" s="13"/>
      <c r="C31" s="19"/>
      <c r="D31" s="36"/>
      <c r="E31" s="36"/>
      <c r="F31" s="36"/>
      <c r="G31" s="36"/>
      <c r="H31" s="36" t="s">
        <v>93</v>
      </c>
      <c r="I31" s="36"/>
      <c r="J31" s="36"/>
      <c r="K31" s="39" t="s">
        <v>94</v>
      </c>
      <c r="L31" s="41">
        <f>SUM(L32)</f>
        <v>400</v>
      </c>
    </row>
    <row r="32" spans="2:12" ht="14.25" customHeight="1">
      <c r="B32" s="13"/>
      <c r="C32" s="19"/>
      <c r="D32" s="36"/>
      <c r="E32" s="36"/>
      <c r="F32" s="36"/>
      <c r="G32" s="36"/>
      <c r="H32" s="36"/>
      <c r="I32" s="36" t="s">
        <v>95</v>
      </c>
      <c r="J32" s="36"/>
      <c r="K32" s="39" t="s">
        <v>141</v>
      </c>
      <c r="L32" s="41">
        <v>400</v>
      </c>
    </row>
    <row r="33" spans="2:12" ht="14.25">
      <c r="B33" s="13"/>
      <c r="C33" s="19"/>
      <c r="D33" s="36"/>
      <c r="E33" s="36"/>
      <c r="F33" s="36"/>
      <c r="G33" s="36">
        <v>414</v>
      </c>
      <c r="H33" s="36"/>
      <c r="I33" s="36"/>
      <c r="J33" s="36"/>
      <c r="K33" s="39" t="s">
        <v>44</v>
      </c>
      <c r="L33" s="41">
        <f>SUM(L34:L36)</f>
        <v>13000</v>
      </c>
    </row>
    <row r="34" spans="2:12" ht="14.25">
      <c r="B34" s="13"/>
      <c r="C34" s="19"/>
      <c r="D34" s="36"/>
      <c r="E34" s="36"/>
      <c r="F34" s="36"/>
      <c r="G34" s="36"/>
      <c r="H34" s="36"/>
      <c r="I34" s="36"/>
      <c r="J34" s="36"/>
      <c r="K34" s="39"/>
      <c r="L34" s="41"/>
    </row>
    <row r="35" spans="2:12" ht="14.25">
      <c r="B35" s="13"/>
      <c r="C35" s="19"/>
      <c r="D35" s="36"/>
      <c r="E35" s="36"/>
      <c r="F35" s="36"/>
      <c r="G35" s="36"/>
      <c r="H35" s="36"/>
      <c r="I35" s="36"/>
      <c r="J35" s="36"/>
      <c r="K35" s="39"/>
      <c r="L35" s="41"/>
    </row>
    <row r="36" spans="2:12" ht="14.25">
      <c r="B36" s="13"/>
      <c r="C36" s="19"/>
      <c r="D36" s="36"/>
      <c r="E36" s="36"/>
      <c r="F36" s="37"/>
      <c r="G36" s="36"/>
      <c r="H36" s="36" t="s">
        <v>100</v>
      </c>
      <c r="I36" s="36"/>
      <c r="J36" s="36"/>
      <c r="K36" s="39" t="s">
        <v>101</v>
      </c>
      <c r="L36" s="41">
        <f>SUM(L37:L38)</f>
        <v>13000</v>
      </c>
    </row>
    <row r="37" spans="2:12" ht="28.5">
      <c r="B37" s="13"/>
      <c r="C37" s="19"/>
      <c r="D37" s="36"/>
      <c r="E37" s="36"/>
      <c r="F37" s="37"/>
      <c r="G37" s="36"/>
      <c r="H37" s="36"/>
      <c r="I37" s="36" t="s">
        <v>125</v>
      </c>
      <c r="J37" s="36"/>
      <c r="K37" s="39" t="s">
        <v>604</v>
      </c>
      <c r="L37" s="41">
        <v>13000</v>
      </c>
    </row>
    <row r="38" spans="2:12" ht="14.25">
      <c r="B38" s="13"/>
      <c r="C38" s="19"/>
      <c r="D38" s="36"/>
      <c r="E38" s="36"/>
      <c r="F38" s="37"/>
      <c r="G38" s="36"/>
      <c r="H38" s="36"/>
      <c r="I38" s="36"/>
      <c r="J38" s="36"/>
      <c r="K38" s="39"/>
      <c r="L38" s="41"/>
    </row>
    <row r="39" spans="2:12" ht="14.25">
      <c r="B39" s="13"/>
      <c r="C39" s="19"/>
      <c r="D39" s="36"/>
      <c r="E39" s="36"/>
      <c r="F39" s="37"/>
      <c r="G39" s="36">
        <v>419</v>
      </c>
      <c r="H39" s="36"/>
      <c r="I39" s="36"/>
      <c r="J39" s="36"/>
      <c r="K39" s="39" t="s">
        <v>117</v>
      </c>
      <c r="L39" s="41">
        <f>SUM(L40)</f>
        <v>5000</v>
      </c>
    </row>
    <row r="40" spans="2:12" ht="14.25">
      <c r="B40" s="13"/>
      <c r="C40" s="19"/>
      <c r="D40" s="36"/>
      <c r="E40" s="36"/>
      <c r="F40" s="37"/>
      <c r="G40" s="36"/>
      <c r="H40" s="36" t="s">
        <v>291</v>
      </c>
      <c r="I40" s="36"/>
      <c r="J40" s="36"/>
      <c r="K40" s="39" t="s">
        <v>292</v>
      </c>
      <c r="L40" s="41">
        <v>5000</v>
      </c>
    </row>
    <row r="41" spans="2:12" ht="14.25">
      <c r="B41" s="13"/>
      <c r="C41" s="19"/>
      <c r="D41" s="36"/>
      <c r="E41" s="36"/>
      <c r="F41" s="37"/>
      <c r="G41" s="36"/>
      <c r="H41" s="36"/>
      <c r="I41" s="36"/>
      <c r="J41" s="36"/>
      <c r="K41" s="39"/>
      <c r="L41" s="41"/>
    </row>
    <row r="42" spans="2:12" ht="42.75">
      <c r="B42" s="13"/>
      <c r="C42" s="19"/>
      <c r="D42" s="36"/>
      <c r="E42" s="36"/>
      <c r="F42" s="37">
        <v>43</v>
      </c>
      <c r="G42" s="36"/>
      <c r="H42" s="36"/>
      <c r="I42" s="36"/>
      <c r="J42" s="36"/>
      <c r="K42" s="42" t="s">
        <v>59</v>
      </c>
      <c r="L42" s="43">
        <f>SUM(L43)</f>
        <v>311913</v>
      </c>
    </row>
    <row r="43" spans="2:12" ht="42.75">
      <c r="B43" s="13"/>
      <c r="C43" s="19"/>
      <c r="D43" s="36"/>
      <c r="E43" s="36"/>
      <c r="F43" s="37"/>
      <c r="G43" s="36">
        <v>431</v>
      </c>
      <c r="H43" s="36"/>
      <c r="I43" s="36"/>
      <c r="J43" s="36"/>
      <c r="K43" s="39" t="s">
        <v>59</v>
      </c>
      <c r="L43" s="41">
        <f>SUM(L44)</f>
        <v>311913</v>
      </c>
    </row>
    <row r="44" spans="2:12" ht="28.5">
      <c r="B44" s="13"/>
      <c r="C44" s="19"/>
      <c r="D44" s="36"/>
      <c r="E44" s="36"/>
      <c r="F44" s="37"/>
      <c r="G44" s="36"/>
      <c r="H44" s="36" t="s">
        <v>63</v>
      </c>
      <c r="I44" s="36"/>
      <c r="J44" s="36"/>
      <c r="K44" s="39" t="s">
        <v>64</v>
      </c>
      <c r="L44" s="41">
        <f>SUM(L45:L46,L47)</f>
        <v>311913</v>
      </c>
    </row>
    <row r="45" spans="2:12" ht="28.5">
      <c r="B45" s="13"/>
      <c r="C45" s="19"/>
      <c r="D45" s="36"/>
      <c r="E45" s="36"/>
      <c r="F45" s="37"/>
      <c r="G45" s="36"/>
      <c r="H45" s="36"/>
      <c r="I45" s="55" t="s">
        <v>143</v>
      </c>
      <c r="J45" s="55"/>
      <c r="K45" s="76" t="s">
        <v>512</v>
      </c>
      <c r="L45" s="41">
        <v>289339</v>
      </c>
    </row>
    <row r="46" spans="2:12" ht="14.25">
      <c r="B46" s="13"/>
      <c r="C46" s="19"/>
      <c r="D46" s="36"/>
      <c r="E46" s="36"/>
      <c r="F46" s="37"/>
      <c r="G46" s="36"/>
      <c r="H46" s="36"/>
      <c r="I46" s="55" t="s">
        <v>446</v>
      </c>
      <c r="J46" s="55"/>
      <c r="K46" s="76" t="s">
        <v>447</v>
      </c>
      <c r="L46" s="41"/>
    </row>
    <row r="47" spans="2:12" ht="42.75">
      <c r="B47" s="13"/>
      <c r="C47" s="19"/>
      <c r="D47" s="36"/>
      <c r="E47" s="36"/>
      <c r="F47" s="37"/>
      <c r="G47" s="36"/>
      <c r="H47" s="36"/>
      <c r="I47" s="55" t="s">
        <v>510</v>
      </c>
      <c r="J47" s="55"/>
      <c r="K47" s="76" t="s">
        <v>511</v>
      </c>
      <c r="L47" s="41">
        <v>22574</v>
      </c>
    </row>
    <row r="48" spans="2:12" ht="14.25">
      <c r="B48" s="13"/>
      <c r="C48" s="19"/>
      <c r="D48" s="36"/>
      <c r="E48" s="36"/>
      <c r="F48" s="36"/>
      <c r="G48" s="36"/>
      <c r="H48" s="36"/>
      <c r="I48" s="36"/>
      <c r="J48" s="36"/>
      <c r="K48" s="39"/>
      <c r="L48" s="44"/>
    </row>
    <row r="49" spans="2:12" ht="14.25">
      <c r="B49" s="4"/>
      <c r="C49" s="19"/>
      <c r="D49" s="23"/>
      <c r="E49" s="23"/>
      <c r="F49" s="23"/>
      <c r="G49" s="23"/>
      <c r="H49" s="23"/>
      <c r="I49" s="23"/>
      <c r="J49" s="23"/>
      <c r="K49" s="45" t="s">
        <v>218</v>
      </c>
      <c r="L49" s="46">
        <f>SUM(L11,L42)</f>
        <v>704435</v>
      </c>
    </row>
    <row r="50" spans="2:12" ht="14.25">
      <c r="B50" s="9"/>
      <c r="C50" s="19"/>
      <c r="D50" s="47"/>
      <c r="E50" s="47"/>
      <c r="F50" s="47"/>
      <c r="G50" s="47"/>
      <c r="H50" s="47"/>
      <c r="I50" s="47"/>
      <c r="J50" s="47"/>
      <c r="K50" s="48"/>
      <c r="L50" s="26"/>
    </row>
    <row r="51" spans="2:12" ht="45" customHeight="1">
      <c r="B51" s="2">
        <v>2</v>
      </c>
      <c r="C51" s="19"/>
      <c r="D51" s="31">
        <v>2</v>
      </c>
      <c r="E51" s="32" t="s">
        <v>363</v>
      </c>
      <c r="F51" s="33" t="s">
        <v>0</v>
      </c>
      <c r="G51" s="33" t="s">
        <v>0</v>
      </c>
      <c r="H51" s="33" t="s">
        <v>0</v>
      </c>
      <c r="I51" s="33" t="s">
        <v>0</v>
      </c>
      <c r="J51" s="33"/>
      <c r="K51" s="34" t="s">
        <v>484</v>
      </c>
      <c r="L51" s="89" t="s">
        <v>577</v>
      </c>
    </row>
    <row r="52" spans="2:12" ht="22.5" customHeight="1">
      <c r="B52" s="13"/>
      <c r="C52" s="19"/>
      <c r="D52" s="36"/>
      <c r="E52" s="36"/>
      <c r="F52" s="36"/>
      <c r="G52" s="36"/>
      <c r="H52" s="36"/>
      <c r="I52" s="36"/>
      <c r="J52" s="36"/>
      <c r="K52" s="36"/>
      <c r="L52" s="26"/>
    </row>
    <row r="53" spans="2:12" ht="16.5" customHeight="1">
      <c r="B53" s="13"/>
      <c r="C53" s="19"/>
      <c r="D53" s="36"/>
      <c r="E53" s="36"/>
      <c r="F53" s="37">
        <v>41</v>
      </c>
      <c r="G53" s="36"/>
      <c r="H53" s="55"/>
      <c r="I53" s="55"/>
      <c r="J53" s="55"/>
      <c r="K53" s="79" t="s">
        <v>2</v>
      </c>
      <c r="L53" s="50">
        <f>SUM(L54,L68,L77,L80,L100,L103)</f>
        <v>1294108</v>
      </c>
    </row>
    <row r="54" spans="2:12" ht="28.5">
      <c r="B54" s="13"/>
      <c r="C54" s="19"/>
      <c r="D54" s="36"/>
      <c r="E54" s="36"/>
      <c r="F54" s="36"/>
      <c r="G54" s="36">
        <v>411</v>
      </c>
      <c r="H54" s="55"/>
      <c r="I54" s="55"/>
      <c r="J54" s="55"/>
      <c r="K54" s="76" t="s">
        <v>3</v>
      </c>
      <c r="L54" s="51">
        <f>SUM(L55:L57,L61,L67)</f>
        <v>351008</v>
      </c>
    </row>
    <row r="55" spans="2:12" ht="19.5" customHeight="1">
      <c r="B55" s="13"/>
      <c r="C55" s="19"/>
      <c r="D55" s="36"/>
      <c r="E55" s="36"/>
      <c r="F55" s="36"/>
      <c r="G55" s="36"/>
      <c r="H55" s="55" t="s">
        <v>4</v>
      </c>
      <c r="I55" s="55"/>
      <c r="J55" s="55"/>
      <c r="K55" s="55" t="s">
        <v>5</v>
      </c>
      <c r="L55" s="41">
        <v>247452</v>
      </c>
    </row>
    <row r="56" spans="2:12" ht="15.75" customHeight="1">
      <c r="B56" s="13"/>
      <c r="C56" s="19"/>
      <c r="D56" s="36"/>
      <c r="E56" s="36"/>
      <c r="F56" s="36"/>
      <c r="G56" s="36"/>
      <c r="H56" s="55" t="s">
        <v>6</v>
      </c>
      <c r="I56" s="55"/>
      <c r="J56" s="55"/>
      <c r="K56" s="55" t="s">
        <v>7</v>
      </c>
      <c r="L56" s="41">
        <v>30451</v>
      </c>
    </row>
    <row r="57" spans="2:12" ht="18.75" customHeight="1">
      <c r="B57" s="13"/>
      <c r="C57" s="19"/>
      <c r="D57" s="36"/>
      <c r="E57" s="36"/>
      <c r="F57" s="36"/>
      <c r="G57" s="36"/>
      <c r="H57" s="55" t="s">
        <v>8</v>
      </c>
      <c r="I57" s="55"/>
      <c r="J57" s="55"/>
      <c r="K57" s="55" t="s">
        <v>9</v>
      </c>
      <c r="L57" s="41">
        <f>SUM(L58:L60)</f>
        <v>47685</v>
      </c>
    </row>
    <row r="58" spans="2:12" ht="28.5">
      <c r="B58" s="13"/>
      <c r="C58" s="19"/>
      <c r="D58" s="36"/>
      <c r="E58" s="36"/>
      <c r="F58" s="36"/>
      <c r="G58" s="36"/>
      <c r="H58" s="55"/>
      <c r="I58" s="55" t="s">
        <v>10</v>
      </c>
      <c r="J58" s="55"/>
      <c r="K58" s="76" t="s">
        <v>11</v>
      </c>
      <c r="L58" s="41">
        <v>46114</v>
      </c>
    </row>
    <row r="59" spans="2:12" ht="28.5">
      <c r="B59" s="13"/>
      <c r="C59" s="19"/>
      <c r="D59" s="36"/>
      <c r="E59" s="36"/>
      <c r="F59" s="36"/>
      <c r="G59" s="36"/>
      <c r="H59" s="55"/>
      <c r="I59" s="55" t="s">
        <v>12</v>
      </c>
      <c r="J59" s="55"/>
      <c r="K59" s="76" t="s">
        <v>13</v>
      </c>
      <c r="L59" s="41"/>
    </row>
    <row r="60" spans="2:12" ht="28.5">
      <c r="B60" s="13"/>
      <c r="C60" s="19"/>
      <c r="D60" s="36"/>
      <c r="E60" s="36"/>
      <c r="F60" s="36"/>
      <c r="G60" s="36"/>
      <c r="H60" s="55"/>
      <c r="I60" s="55" t="s">
        <v>14</v>
      </c>
      <c r="J60" s="55"/>
      <c r="K60" s="76" t="s">
        <v>15</v>
      </c>
      <c r="L60" s="41">
        <v>1571</v>
      </c>
    </row>
    <row r="61" spans="2:12" ht="22.5" customHeight="1">
      <c r="B61" s="13"/>
      <c r="C61" s="19"/>
      <c r="D61" s="36"/>
      <c r="E61" s="36"/>
      <c r="F61" s="36"/>
      <c r="G61" s="36"/>
      <c r="H61" s="55" t="s">
        <v>16</v>
      </c>
      <c r="I61" s="55"/>
      <c r="J61" s="55"/>
      <c r="K61" s="55" t="s">
        <v>17</v>
      </c>
      <c r="L61" s="51">
        <f>SUM(L62:L66)</f>
        <v>21430</v>
      </c>
    </row>
    <row r="62" spans="2:12" ht="28.5">
      <c r="B62" s="13"/>
      <c r="C62" s="19"/>
      <c r="D62" s="36"/>
      <c r="E62" s="36"/>
      <c r="F62" s="36"/>
      <c r="G62" s="36"/>
      <c r="H62" s="55"/>
      <c r="I62" s="55" t="s">
        <v>18</v>
      </c>
      <c r="J62" s="55"/>
      <c r="K62" s="76" t="s">
        <v>11</v>
      </c>
      <c r="L62" s="41">
        <v>16937</v>
      </c>
    </row>
    <row r="63" spans="2:12" ht="28.5">
      <c r="B63" s="13"/>
      <c r="C63" s="19"/>
      <c r="D63" s="36"/>
      <c r="E63" s="36"/>
      <c r="F63" s="36"/>
      <c r="G63" s="36"/>
      <c r="H63" s="55"/>
      <c r="I63" s="55" t="s">
        <v>19</v>
      </c>
      <c r="J63" s="55"/>
      <c r="K63" s="76" t="s">
        <v>13</v>
      </c>
      <c r="L63" s="41"/>
    </row>
    <row r="64" spans="2:12" ht="28.5">
      <c r="B64" s="13"/>
      <c r="C64" s="19"/>
      <c r="D64" s="36"/>
      <c r="E64" s="36"/>
      <c r="F64" s="36"/>
      <c r="G64" s="36"/>
      <c r="H64" s="55"/>
      <c r="I64" s="55" t="s">
        <v>20</v>
      </c>
      <c r="J64" s="55"/>
      <c r="K64" s="76" t="s">
        <v>15</v>
      </c>
      <c r="L64" s="41">
        <v>1571</v>
      </c>
    </row>
    <row r="65" spans="2:12" ht="21" customHeight="1">
      <c r="B65" s="13"/>
      <c r="C65" s="19"/>
      <c r="D65" s="36"/>
      <c r="E65" s="36"/>
      <c r="F65" s="36"/>
      <c r="G65" s="36"/>
      <c r="H65" s="55"/>
      <c r="I65" s="55" t="s">
        <v>21</v>
      </c>
      <c r="J65" s="55"/>
      <c r="K65" s="76" t="s">
        <v>22</v>
      </c>
      <c r="L65" s="41">
        <v>631</v>
      </c>
    </row>
    <row r="66" spans="2:12" ht="28.5">
      <c r="B66" s="13"/>
      <c r="C66" s="19"/>
      <c r="D66" s="36"/>
      <c r="E66" s="36"/>
      <c r="F66" s="36"/>
      <c r="G66" s="36"/>
      <c r="H66" s="55"/>
      <c r="I66" s="55" t="s">
        <v>23</v>
      </c>
      <c r="J66" s="55"/>
      <c r="K66" s="76" t="s">
        <v>24</v>
      </c>
      <c r="L66" s="41">
        <v>2291</v>
      </c>
    </row>
    <row r="67" spans="2:12" ht="28.5">
      <c r="B67" s="13"/>
      <c r="C67" s="19"/>
      <c r="D67" s="36"/>
      <c r="E67" s="36"/>
      <c r="F67" s="36"/>
      <c r="G67" s="36"/>
      <c r="H67" s="55" t="s">
        <v>25</v>
      </c>
      <c r="I67" s="55"/>
      <c r="J67" s="55"/>
      <c r="K67" s="76" t="s">
        <v>26</v>
      </c>
      <c r="L67" s="41">
        <v>3990</v>
      </c>
    </row>
    <row r="68" spans="2:12" ht="14.25">
      <c r="B68" s="13"/>
      <c r="C68" s="19"/>
      <c r="D68" s="36"/>
      <c r="E68" s="36"/>
      <c r="F68" s="36"/>
      <c r="G68" s="36">
        <v>412</v>
      </c>
      <c r="H68" s="55"/>
      <c r="I68" s="55"/>
      <c r="J68" s="55"/>
      <c r="K68" s="76" t="s">
        <v>27</v>
      </c>
      <c r="L68" s="41">
        <f>SUM(L69,L70,L72)</f>
        <v>231000</v>
      </c>
    </row>
    <row r="69" spans="2:12" ht="14.25">
      <c r="B69" s="13"/>
      <c r="C69" s="19"/>
      <c r="D69" s="36"/>
      <c r="E69" s="36"/>
      <c r="F69" s="36"/>
      <c r="G69" s="36"/>
      <c r="H69" s="55" t="s">
        <v>596</v>
      </c>
      <c r="I69" s="55"/>
      <c r="J69" s="55"/>
      <c r="K69" s="76" t="s">
        <v>597</v>
      </c>
      <c r="L69" s="41">
        <v>100000</v>
      </c>
    </row>
    <row r="70" spans="2:12" ht="14.25">
      <c r="B70" s="13"/>
      <c r="C70" s="19"/>
      <c r="D70" s="36"/>
      <c r="E70" s="36"/>
      <c r="F70" s="36"/>
      <c r="G70" s="36"/>
      <c r="H70" s="55" t="s">
        <v>138</v>
      </c>
      <c r="I70" s="55"/>
      <c r="J70" s="55"/>
      <c r="K70" s="76" t="s">
        <v>139</v>
      </c>
      <c r="L70" s="41">
        <f>SUM(L71)</f>
        <v>10000</v>
      </c>
    </row>
    <row r="71" spans="2:12" ht="28.5">
      <c r="B71" s="13"/>
      <c r="C71" s="19"/>
      <c r="D71" s="36"/>
      <c r="E71" s="36"/>
      <c r="F71" s="36"/>
      <c r="G71" s="36"/>
      <c r="H71" s="55"/>
      <c r="I71" s="55" t="s">
        <v>539</v>
      </c>
      <c r="J71" s="55"/>
      <c r="K71" s="76" t="s">
        <v>540</v>
      </c>
      <c r="L71" s="41">
        <v>10000</v>
      </c>
    </row>
    <row r="72" spans="2:12" ht="14.25">
      <c r="B72" s="13"/>
      <c r="C72" s="19"/>
      <c r="D72" s="36"/>
      <c r="E72" s="36"/>
      <c r="F72" s="36"/>
      <c r="G72" s="36"/>
      <c r="H72" s="55" t="s">
        <v>30</v>
      </c>
      <c r="I72" s="55"/>
      <c r="J72" s="55"/>
      <c r="K72" s="76" t="s">
        <v>31</v>
      </c>
      <c r="L72" s="41">
        <f>SUM(L73:L76)</f>
        <v>121000</v>
      </c>
    </row>
    <row r="73" spans="2:12" ht="14.25">
      <c r="B73" s="13"/>
      <c r="C73" s="19"/>
      <c r="D73" s="36"/>
      <c r="E73" s="36"/>
      <c r="F73" s="36"/>
      <c r="G73" s="36"/>
      <c r="H73" s="55"/>
      <c r="I73" s="55" t="s">
        <v>32</v>
      </c>
      <c r="J73" s="55"/>
      <c r="K73" s="76" t="s">
        <v>31</v>
      </c>
      <c r="L73" s="41">
        <v>50000</v>
      </c>
    </row>
    <row r="74" spans="2:12" ht="28.5">
      <c r="B74" s="13"/>
      <c r="C74" s="19"/>
      <c r="D74" s="36"/>
      <c r="E74" s="36"/>
      <c r="F74" s="36"/>
      <c r="G74" s="36"/>
      <c r="H74" s="55"/>
      <c r="I74" s="55" t="s">
        <v>415</v>
      </c>
      <c r="J74" s="55"/>
      <c r="K74" s="76" t="s">
        <v>414</v>
      </c>
      <c r="L74" s="41">
        <v>1000</v>
      </c>
    </row>
    <row r="75" spans="2:12" ht="14.25">
      <c r="B75" s="13"/>
      <c r="C75" s="19"/>
      <c r="D75" s="36"/>
      <c r="E75" s="36"/>
      <c r="F75" s="36"/>
      <c r="G75" s="36"/>
      <c r="H75" s="55"/>
      <c r="I75" s="55"/>
      <c r="J75" s="55"/>
      <c r="K75" s="76"/>
      <c r="L75" s="41"/>
    </row>
    <row r="76" spans="2:12" ht="14.25">
      <c r="B76" s="13"/>
      <c r="C76" s="19"/>
      <c r="D76" s="36"/>
      <c r="E76" s="36"/>
      <c r="F76" s="36"/>
      <c r="G76" s="36"/>
      <c r="H76" s="55"/>
      <c r="I76" s="55" t="s">
        <v>438</v>
      </c>
      <c r="J76" s="55"/>
      <c r="K76" s="76" t="s">
        <v>439</v>
      </c>
      <c r="L76" s="41">
        <v>70000</v>
      </c>
    </row>
    <row r="77" spans="2:12" ht="14.25">
      <c r="B77" s="13"/>
      <c r="C77" s="19"/>
      <c r="D77" s="36"/>
      <c r="E77" s="36"/>
      <c r="F77" s="36"/>
      <c r="G77" s="36">
        <v>413</v>
      </c>
      <c r="H77" s="55"/>
      <c r="I77" s="55"/>
      <c r="J77" s="55"/>
      <c r="K77" s="76" t="s">
        <v>33</v>
      </c>
      <c r="L77" s="41">
        <f>SUM(L78)</f>
        <v>9000</v>
      </c>
    </row>
    <row r="78" spans="2:12" ht="14.25">
      <c r="B78" s="13"/>
      <c r="C78" s="19"/>
      <c r="D78" s="36"/>
      <c r="E78" s="36"/>
      <c r="F78" s="36"/>
      <c r="G78" s="36"/>
      <c r="H78" s="55" t="s">
        <v>93</v>
      </c>
      <c r="I78" s="55"/>
      <c r="J78" s="55"/>
      <c r="K78" s="76" t="s">
        <v>94</v>
      </c>
      <c r="L78" s="41">
        <f>SUM(L79)</f>
        <v>9000</v>
      </c>
    </row>
    <row r="79" spans="2:12" ht="15.75" customHeight="1">
      <c r="B79" s="13"/>
      <c r="C79" s="19"/>
      <c r="D79" s="36"/>
      <c r="E79" s="36"/>
      <c r="F79" s="36"/>
      <c r="G79" s="36"/>
      <c r="H79" s="55"/>
      <c r="I79" s="55" t="s">
        <v>95</v>
      </c>
      <c r="J79" s="55"/>
      <c r="K79" s="76" t="s">
        <v>141</v>
      </c>
      <c r="L79" s="41">
        <v>9000</v>
      </c>
    </row>
    <row r="80" spans="2:12" ht="14.25">
      <c r="B80" s="13"/>
      <c r="C80" s="19"/>
      <c r="D80" s="36"/>
      <c r="E80" s="36"/>
      <c r="F80" s="36"/>
      <c r="G80" s="36">
        <v>414</v>
      </c>
      <c r="H80" s="55"/>
      <c r="I80" s="55"/>
      <c r="J80" s="55"/>
      <c r="K80" s="76" t="s">
        <v>44</v>
      </c>
      <c r="L80" s="41">
        <f>SUM(L81,L84,L86,L90,L91)</f>
        <v>314000</v>
      </c>
    </row>
    <row r="81" spans="2:12" ht="14.25">
      <c r="B81" s="13"/>
      <c r="C81" s="19"/>
      <c r="D81" s="36"/>
      <c r="E81" s="36"/>
      <c r="F81" s="36"/>
      <c r="G81" s="36"/>
      <c r="H81" s="55" t="s">
        <v>45</v>
      </c>
      <c r="I81" s="55"/>
      <c r="J81" s="55"/>
      <c r="K81" s="76" t="s">
        <v>46</v>
      </c>
      <c r="L81" s="41">
        <f>SUM(L82:L83)</f>
        <v>28000</v>
      </c>
    </row>
    <row r="82" spans="2:12" ht="14.25">
      <c r="B82" s="13"/>
      <c r="C82" s="19"/>
      <c r="D82" s="36"/>
      <c r="E82" s="36"/>
      <c r="F82" s="36"/>
      <c r="G82" s="36"/>
      <c r="H82" s="55"/>
      <c r="I82" s="55" t="s">
        <v>146</v>
      </c>
      <c r="J82" s="55"/>
      <c r="K82" s="76" t="s">
        <v>148</v>
      </c>
      <c r="L82" s="41">
        <v>5000</v>
      </c>
    </row>
    <row r="83" spans="2:12" ht="28.5">
      <c r="B83" s="13"/>
      <c r="C83" s="19"/>
      <c r="D83" s="36"/>
      <c r="E83" s="36"/>
      <c r="F83" s="36"/>
      <c r="G83" s="36"/>
      <c r="H83" s="55"/>
      <c r="I83" s="55" t="s">
        <v>147</v>
      </c>
      <c r="J83" s="55"/>
      <c r="K83" s="76" t="s">
        <v>149</v>
      </c>
      <c r="L83" s="41">
        <v>23000</v>
      </c>
    </row>
    <row r="84" spans="2:12" ht="14.25">
      <c r="B84" s="13"/>
      <c r="C84" s="19"/>
      <c r="D84" s="36"/>
      <c r="E84" s="36"/>
      <c r="F84" s="36"/>
      <c r="G84" s="36"/>
      <c r="H84" s="55" t="s">
        <v>47</v>
      </c>
      <c r="I84" s="55"/>
      <c r="J84" s="55"/>
      <c r="K84" s="76" t="s">
        <v>48</v>
      </c>
      <c r="L84" s="41">
        <v>22000</v>
      </c>
    </row>
    <row r="85" spans="2:12" ht="14.25">
      <c r="B85" s="13"/>
      <c r="C85" s="19"/>
      <c r="D85" s="36"/>
      <c r="E85" s="36"/>
      <c r="F85" s="36"/>
      <c r="G85" s="36"/>
      <c r="H85" s="55"/>
      <c r="I85" s="55"/>
      <c r="J85" s="55"/>
      <c r="K85" s="76"/>
      <c r="L85" s="41"/>
    </row>
    <row r="86" spans="2:12" ht="28.5">
      <c r="B86" s="13"/>
      <c r="C86" s="19"/>
      <c r="D86" s="36"/>
      <c r="E86" s="36"/>
      <c r="F86" s="36"/>
      <c r="G86" s="36"/>
      <c r="H86" s="55" t="s">
        <v>110</v>
      </c>
      <c r="I86" s="55"/>
      <c r="J86" s="55"/>
      <c r="K86" s="76" t="s">
        <v>150</v>
      </c>
      <c r="L86" s="41">
        <f>SUM(L87:L89)</f>
        <v>1000</v>
      </c>
    </row>
    <row r="87" spans="2:12" ht="28.5">
      <c r="B87" s="13"/>
      <c r="C87" s="19"/>
      <c r="D87" s="36"/>
      <c r="E87" s="36"/>
      <c r="F87" s="36"/>
      <c r="G87" s="36"/>
      <c r="H87" s="55"/>
      <c r="I87" s="55" t="s">
        <v>112</v>
      </c>
      <c r="J87" s="55"/>
      <c r="K87" s="76" t="s">
        <v>372</v>
      </c>
      <c r="L87" s="41">
        <v>500</v>
      </c>
    </row>
    <row r="88" spans="2:12" ht="16.5" customHeight="1">
      <c r="B88" s="13"/>
      <c r="C88" s="19"/>
      <c r="D88" s="36"/>
      <c r="E88" s="36"/>
      <c r="F88" s="36"/>
      <c r="G88" s="36"/>
      <c r="H88" s="55"/>
      <c r="I88" s="55" t="s">
        <v>115</v>
      </c>
      <c r="J88" s="55"/>
      <c r="K88" s="76" t="s">
        <v>293</v>
      </c>
      <c r="L88" s="41">
        <v>500</v>
      </c>
    </row>
    <row r="89" spans="2:12" ht="26.25" customHeight="1">
      <c r="B89" s="13"/>
      <c r="C89" s="19"/>
      <c r="D89" s="36"/>
      <c r="E89" s="36"/>
      <c r="F89" s="36"/>
      <c r="G89" s="36"/>
      <c r="H89" s="55"/>
      <c r="I89" s="55"/>
      <c r="J89" s="55"/>
      <c r="K89" s="18"/>
      <c r="L89" s="41"/>
    </row>
    <row r="90" spans="2:12" ht="14.25">
      <c r="B90" s="13"/>
      <c r="C90" s="19"/>
      <c r="D90" s="36"/>
      <c r="E90" s="36"/>
      <c r="F90" s="36"/>
      <c r="G90" s="36"/>
      <c r="H90" s="55" t="s">
        <v>151</v>
      </c>
      <c r="I90" s="55"/>
      <c r="J90" s="55"/>
      <c r="K90" s="76" t="s">
        <v>152</v>
      </c>
      <c r="L90" s="41">
        <v>9000</v>
      </c>
    </row>
    <row r="91" spans="2:12" ht="14.25">
      <c r="B91" s="13"/>
      <c r="C91" s="19"/>
      <c r="D91" s="36"/>
      <c r="E91" s="36"/>
      <c r="F91" s="37"/>
      <c r="G91" s="36"/>
      <c r="H91" s="55" t="s">
        <v>100</v>
      </c>
      <c r="I91" s="55"/>
      <c r="J91" s="55"/>
      <c r="K91" s="76" t="s">
        <v>101</v>
      </c>
      <c r="L91" s="41">
        <f>SUM(L92,L93,L94,L97,L98)</f>
        <v>254000</v>
      </c>
    </row>
    <row r="92" spans="2:12" ht="28.5">
      <c r="B92" s="13"/>
      <c r="C92" s="19"/>
      <c r="D92" s="36"/>
      <c r="E92" s="36"/>
      <c r="F92" s="37"/>
      <c r="G92" s="36"/>
      <c r="H92" s="55"/>
      <c r="I92" s="55" t="s">
        <v>125</v>
      </c>
      <c r="J92" s="55"/>
      <c r="K92" s="76" t="s">
        <v>489</v>
      </c>
      <c r="L92" s="41">
        <v>25000</v>
      </c>
    </row>
    <row r="93" spans="2:12" ht="14.25">
      <c r="B93" s="13"/>
      <c r="C93" s="19"/>
      <c r="D93" s="36"/>
      <c r="E93" s="36"/>
      <c r="F93" s="37"/>
      <c r="G93" s="36"/>
      <c r="H93" s="55"/>
      <c r="I93" s="55"/>
      <c r="J93" s="55"/>
      <c r="K93" s="76"/>
      <c r="L93" s="41"/>
    </row>
    <row r="94" spans="2:12" ht="31.5" customHeight="1">
      <c r="B94" s="13"/>
      <c r="C94" s="19"/>
      <c r="D94" s="55"/>
      <c r="E94" s="55"/>
      <c r="F94" s="79"/>
      <c r="G94" s="55"/>
      <c r="H94" s="55"/>
      <c r="I94" s="55" t="s">
        <v>153</v>
      </c>
      <c r="J94" s="55"/>
      <c r="K94" s="76" t="s">
        <v>154</v>
      </c>
      <c r="L94" s="41">
        <f>SUM(L95:L96)</f>
        <v>150000</v>
      </c>
    </row>
    <row r="95" spans="2:12" ht="57">
      <c r="B95" s="13"/>
      <c r="C95" s="19"/>
      <c r="D95" s="55"/>
      <c r="E95" s="55"/>
      <c r="F95" s="79"/>
      <c r="G95" s="55"/>
      <c r="H95" s="55"/>
      <c r="I95" s="55"/>
      <c r="J95" s="55" t="s">
        <v>386</v>
      </c>
      <c r="K95" s="76" t="s">
        <v>468</v>
      </c>
      <c r="L95" s="41">
        <v>150000</v>
      </c>
    </row>
    <row r="96" spans="2:12" ht="14.25">
      <c r="B96" s="13"/>
      <c r="C96" s="19"/>
      <c r="D96" s="55"/>
      <c r="E96" s="55"/>
      <c r="F96" s="79"/>
      <c r="G96" s="55"/>
      <c r="H96" s="55"/>
      <c r="I96" s="55"/>
      <c r="J96" s="55"/>
      <c r="K96" s="76"/>
      <c r="L96" s="41"/>
    </row>
    <row r="97" spans="2:12" ht="14.25">
      <c r="B97" s="13"/>
      <c r="C97" s="19"/>
      <c r="D97" s="55"/>
      <c r="E97" s="55"/>
      <c r="F97" s="79"/>
      <c r="G97" s="55"/>
      <c r="H97" s="55"/>
      <c r="I97" s="55" t="s">
        <v>155</v>
      </c>
      <c r="J97" s="55"/>
      <c r="K97" s="76" t="s">
        <v>156</v>
      </c>
      <c r="L97" s="41">
        <v>50000</v>
      </c>
    </row>
    <row r="98" spans="2:12" ht="14.25">
      <c r="B98" s="13"/>
      <c r="C98" s="19"/>
      <c r="D98" s="55"/>
      <c r="E98" s="55"/>
      <c r="F98" s="79"/>
      <c r="G98" s="55"/>
      <c r="H98" s="55"/>
      <c r="I98" s="55" t="s">
        <v>157</v>
      </c>
      <c r="J98" s="55"/>
      <c r="K98" s="76" t="s">
        <v>296</v>
      </c>
      <c r="L98" s="41">
        <v>29000</v>
      </c>
    </row>
    <row r="99" spans="2:12" ht="14.25">
      <c r="B99" s="13"/>
      <c r="C99" s="19"/>
      <c r="D99" s="55"/>
      <c r="E99" s="55"/>
      <c r="F99" s="79"/>
      <c r="G99" s="55"/>
      <c r="H99" s="55"/>
      <c r="I99" s="55"/>
      <c r="J99" s="55"/>
      <c r="K99" s="76"/>
      <c r="L99" s="41"/>
    </row>
    <row r="100" spans="2:12" ht="14.25">
      <c r="B100" s="13"/>
      <c r="C100" s="19"/>
      <c r="D100" s="55"/>
      <c r="E100" s="55"/>
      <c r="F100" s="79"/>
      <c r="G100" s="55">
        <v>417</v>
      </c>
      <c r="H100" s="55"/>
      <c r="I100" s="55"/>
      <c r="J100" s="55"/>
      <c r="K100" s="76" t="s">
        <v>162</v>
      </c>
      <c r="L100" s="41">
        <f>SUM(L101:L102)</f>
        <v>63100</v>
      </c>
    </row>
    <row r="101" spans="2:12" ht="14.25">
      <c r="B101" s="13"/>
      <c r="C101" s="19"/>
      <c r="D101" s="55"/>
      <c r="E101" s="55"/>
      <c r="F101" s="79"/>
      <c r="G101" s="55"/>
      <c r="H101" s="55" t="s">
        <v>163</v>
      </c>
      <c r="I101" s="55"/>
      <c r="J101" s="55"/>
      <c r="K101" s="76" t="s">
        <v>165</v>
      </c>
      <c r="L101" s="41">
        <v>22100</v>
      </c>
    </row>
    <row r="102" spans="2:12" ht="14.25">
      <c r="B102" s="13"/>
      <c r="C102" s="19"/>
      <c r="D102" s="55"/>
      <c r="E102" s="55"/>
      <c r="F102" s="79"/>
      <c r="G102" s="55"/>
      <c r="H102" s="55" t="s">
        <v>164</v>
      </c>
      <c r="I102" s="55"/>
      <c r="J102" s="55"/>
      <c r="K102" s="76" t="s">
        <v>166</v>
      </c>
      <c r="L102" s="41">
        <v>41000</v>
      </c>
    </row>
    <row r="103" spans="2:12" ht="14.25">
      <c r="B103" s="13"/>
      <c r="C103" s="19"/>
      <c r="D103" s="55"/>
      <c r="E103" s="55"/>
      <c r="F103" s="79"/>
      <c r="G103" s="55">
        <v>419</v>
      </c>
      <c r="H103" s="55"/>
      <c r="I103" s="55"/>
      <c r="J103" s="55"/>
      <c r="K103" s="76" t="s">
        <v>117</v>
      </c>
      <c r="L103" s="41">
        <f>SUM(L104:L105,L106)</f>
        <v>326000</v>
      </c>
    </row>
    <row r="104" spans="2:12" ht="28.5">
      <c r="B104" s="13"/>
      <c r="C104" s="19"/>
      <c r="D104" s="55"/>
      <c r="E104" s="55"/>
      <c r="F104" s="79"/>
      <c r="G104" s="55"/>
      <c r="H104" s="55" t="s">
        <v>582</v>
      </c>
      <c r="I104" s="55"/>
      <c r="J104" s="55"/>
      <c r="K104" s="76" t="s">
        <v>583</v>
      </c>
      <c r="L104" s="41">
        <v>250000</v>
      </c>
    </row>
    <row r="105" spans="2:12" ht="42.75">
      <c r="B105" s="13"/>
      <c r="C105" s="19"/>
      <c r="D105" s="55"/>
      <c r="E105" s="55"/>
      <c r="F105" s="79"/>
      <c r="G105" s="55"/>
      <c r="H105" s="55" t="s">
        <v>294</v>
      </c>
      <c r="I105" s="55"/>
      <c r="J105" s="55"/>
      <c r="K105" s="76" t="s">
        <v>297</v>
      </c>
      <c r="L105" s="41">
        <v>12000</v>
      </c>
    </row>
    <row r="106" spans="2:12" ht="15.75" customHeight="1">
      <c r="B106" s="13"/>
      <c r="C106" s="19"/>
      <c r="D106" s="55"/>
      <c r="E106" s="55"/>
      <c r="F106" s="79"/>
      <c r="G106" s="55"/>
      <c r="H106" s="55" t="s">
        <v>291</v>
      </c>
      <c r="I106" s="55"/>
      <c r="J106" s="55"/>
      <c r="K106" s="76" t="s">
        <v>292</v>
      </c>
      <c r="L106" s="41">
        <f>SUM(L107:L109)</f>
        <v>64000</v>
      </c>
    </row>
    <row r="107" spans="2:12" ht="15" customHeight="1">
      <c r="B107" s="13"/>
      <c r="C107" s="19"/>
      <c r="D107" s="55"/>
      <c r="E107" s="55"/>
      <c r="F107" s="79"/>
      <c r="G107" s="55"/>
      <c r="H107" s="55"/>
      <c r="I107" s="55" t="s">
        <v>384</v>
      </c>
      <c r="J107" s="55"/>
      <c r="K107" s="76" t="s">
        <v>292</v>
      </c>
      <c r="L107" s="41">
        <v>5000</v>
      </c>
    </row>
    <row r="108" spans="2:12" ht="23.25" customHeight="1">
      <c r="B108" s="13"/>
      <c r="C108" s="19"/>
      <c r="D108" s="55"/>
      <c r="E108" s="55"/>
      <c r="F108" s="79"/>
      <c r="G108" s="55"/>
      <c r="H108" s="55"/>
      <c r="I108" s="55" t="s">
        <v>423</v>
      </c>
      <c r="J108" s="55"/>
      <c r="K108" s="76" t="s">
        <v>424</v>
      </c>
      <c r="L108" s="41">
        <v>9000</v>
      </c>
    </row>
    <row r="109" spans="2:12" ht="23.25" customHeight="1">
      <c r="B109" s="13"/>
      <c r="C109" s="19"/>
      <c r="D109" s="55"/>
      <c r="E109" s="55"/>
      <c r="F109" s="79"/>
      <c r="G109" s="55"/>
      <c r="H109" s="55"/>
      <c r="I109" s="55" t="s">
        <v>590</v>
      </c>
      <c r="J109" s="55"/>
      <c r="K109" s="76" t="s">
        <v>117</v>
      </c>
      <c r="L109" s="41">
        <v>50000</v>
      </c>
    </row>
    <row r="110" spans="2:12" ht="42.75">
      <c r="B110" s="13"/>
      <c r="C110" s="19"/>
      <c r="D110" s="55"/>
      <c r="E110" s="55"/>
      <c r="F110" s="79">
        <v>43</v>
      </c>
      <c r="G110" s="55"/>
      <c r="H110" s="55"/>
      <c r="I110" s="55"/>
      <c r="J110" s="55"/>
      <c r="K110" s="81" t="s">
        <v>59</v>
      </c>
      <c r="L110" s="43">
        <f>SUM(L111,L131)</f>
        <v>945000</v>
      </c>
    </row>
    <row r="111" spans="2:12" ht="42.75">
      <c r="B111" s="13"/>
      <c r="C111" s="19"/>
      <c r="D111" s="55"/>
      <c r="E111" s="55"/>
      <c r="F111" s="79"/>
      <c r="G111" s="55">
        <v>431</v>
      </c>
      <c r="H111" s="55"/>
      <c r="I111" s="55"/>
      <c r="J111" s="55"/>
      <c r="K111" s="76" t="s">
        <v>59</v>
      </c>
      <c r="L111" s="41">
        <f>SUM(L112,L115,L117,L120,L126)</f>
        <v>175000</v>
      </c>
    </row>
    <row r="112" spans="2:12" ht="27" customHeight="1">
      <c r="B112" s="13"/>
      <c r="C112" s="19"/>
      <c r="D112" s="55"/>
      <c r="E112" s="55"/>
      <c r="F112" s="79"/>
      <c r="G112" s="55"/>
      <c r="H112" s="55" t="s">
        <v>533</v>
      </c>
      <c r="I112" s="55"/>
      <c r="J112" s="55"/>
      <c r="K112" s="76" t="s">
        <v>534</v>
      </c>
      <c r="L112" s="41">
        <f>SUM(L113:L114)</f>
        <v>56000</v>
      </c>
    </row>
    <row r="113" spans="2:12" ht="28.5" customHeight="1">
      <c r="B113" s="13"/>
      <c r="C113" s="19"/>
      <c r="D113" s="55"/>
      <c r="E113" s="55"/>
      <c r="F113" s="79"/>
      <c r="G113" s="55"/>
      <c r="H113" s="55"/>
      <c r="I113" s="55" t="s">
        <v>535</v>
      </c>
      <c r="J113" s="55"/>
      <c r="K113" s="76" t="s">
        <v>536</v>
      </c>
      <c r="L113" s="41">
        <v>50000</v>
      </c>
    </row>
    <row r="114" spans="2:12" ht="39" customHeight="1">
      <c r="B114" s="13"/>
      <c r="C114" s="19"/>
      <c r="D114" s="55"/>
      <c r="E114" s="55"/>
      <c r="F114" s="79"/>
      <c r="G114" s="55"/>
      <c r="H114" s="55"/>
      <c r="I114" s="55" t="s">
        <v>585</v>
      </c>
      <c r="J114" s="55"/>
      <c r="K114" s="76" t="s">
        <v>586</v>
      </c>
      <c r="L114" s="41">
        <v>6000</v>
      </c>
    </row>
    <row r="115" spans="2:12" ht="39" customHeight="1">
      <c r="B115" s="13"/>
      <c r="C115" s="19"/>
      <c r="D115" s="55"/>
      <c r="E115" s="55"/>
      <c r="F115" s="79"/>
      <c r="G115" s="55"/>
      <c r="H115" s="55" t="s">
        <v>592</v>
      </c>
      <c r="I115" s="55"/>
      <c r="J115" s="55"/>
      <c r="K115" s="76" t="s">
        <v>593</v>
      </c>
      <c r="L115" s="41">
        <f>SUM(L116)</f>
        <v>10000</v>
      </c>
    </row>
    <row r="116" spans="2:12" ht="39" customHeight="1">
      <c r="B116" s="13"/>
      <c r="C116" s="19"/>
      <c r="D116" s="55"/>
      <c r="E116" s="55"/>
      <c r="F116" s="79"/>
      <c r="G116" s="55"/>
      <c r="H116" s="55"/>
      <c r="I116" s="55" t="s">
        <v>594</v>
      </c>
      <c r="J116" s="55"/>
      <c r="K116" s="76" t="s">
        <v>595</v>
      </c>
      <c r="L116" s="41">
        <v>10000</v>
      </c>
    </row>
    <row r="117" spans="2:12" ht="28.5">
      <c r="B117" s="13"/>
      <c r="C117" s="19"/>
      <c r="D117" s="55"/>
      <c r="E117" s="55"/>
      <c r="F117" s="79"/>
      <c r="G117" s="55"/>
      <c r="H117" s="55" t="s">
        <v>62</v>
      </c>
      <c r="I117" s="55"/>
      <c r="J117" s="55"/>
      <c r="K117" s="76" t="s">
        <v>469</v>
      </c>
      <c r="L117" s="41">
        <f>SUM(L118:L119)</f>
        <v>41000</v>
      </c>
    </row>
    <row r="118" spans="2:12" ht="43.5" customHeight="1">
      <c r="B118" s="13"/>
      <c r="C118" s="19"/>
      <c r="D118" s="55"/>
      <c r="E118" s="55"/>
      <c r="F118" s="79"/>
      <c r="G118" s="55"/>
      <c r="H118" s="55"/>
      <c r="I118" s="55" t="s">
        <v>470</v>
      </c>
      <c r="J118" s="55"/>
      <c r="K118" s="76" t="s">
        <v>361</v>
      </c>
      <c r="L118" s="41">
        <v>30000</v>
      </c>
    </row>
    <row r="119" spans="2:12" ht="28.5">
      <c r="B119" s="13"/>
      <c r="C119" s="19"/>
      <c r="D119" s="55"/>
      <c r="E119" s="55"/>
      <c r="F119" s="79"/>
      <c r="G119" s="55"/>
      <c r="H119" s="55"/>
      <c r="I119" s="55" t="s">
        <v>541</v>
      </c>
      <c r="J119" s="55"/>
      <c r="K119" s="76" t="s">
        <v>546</v>
      </c>
      <c r="L119" s="41">
        <v>11000</v>
      </c>
    </row>
    <row r="120" spans="2:12" ht="28.5">
      <c r="B120" s="13"/>
      <c r="C120" s="19"/>
      <c r="D120" s="55"/>
      <c r="E120" s="55"/>
      <c r="F120" s="79"/>
      <c r="G120" s="55"/>
      <c r="H120" s="55" t="s">
        <v>65</v>
      </c>
      <c r="I120" s="55"/>
      <c r="J120" s="55"/>
      <c r="K120" s="76" t="s">
        <v>66</v>
      </c>
      <c r="L120" s="41">
        <f>SUM(L121:L122,L123,L124)</f>
        <v>50000</v>
      </c>
    </row>
    <row r="121" spans="2:12" ht="16.5" customHeight="1">
      <c r="B121" s="13"/>
      <c r="C121" s="19"/>
      <c r="D121" s="55"/>
      <c r="E121" s="55"/>
      <c r="F121" s="79"/>
      <c r="G121" s="55"/>
      <c r="H121" s="55"/>
      <c r="I121" s="55" t="s">
        <v>396</v>
      </c>
      <c r="J121" s="55"/>
      <c r="K121" s="76" t="s">
        <v>395</v>
      </c>
      <c r="L121" s="41">
        <v>50000</v>
      </c>
    </row>
    <row r="122" spans="2:12" ht="16.5" customHeight="1">
      <c r="B122" s="13"/>
      <c r="C122" s="19"/>
      <c r="D122" s="55"/>
      <c r="E122" s="55"/>
      <c r="F122" s="79"/>
      <c r="G122" s="55"/>
      <c r="H122" s="55"/>
      <c r="I122" s="55"/>
      <c r="J122" s="55"/>
      <c r="K122" s="76"/>
      <c r="L122" s="41"/>
    </row>
    <row r="123" spans="2:12" ht="14.25">
      <c r="B123" s="13"/>
      <c r="C123" s="19"/>
      <c r="D123" s="55"/>
      <c r="E123" s="55"/>
      <c r="F123" s="79"/>
      <c r="G123" s="55"/>
      <c r="H123" s="55"/>
      <c r="I123" s="55"/>
      <c r="J123" s="55"/>
      <c r="K123" s="76"/>
      <c r="L123" s="41"/>
    </row>
    <row r="124" spans="2:12" ht="14.25">
      <c r="B124" s="13"/>
      <c r="C124" s="19"/>
      <c r="D124" s="55"/>
      <c r="E124" s="55"/>
      <c r="F124" s="79"/>
      <c r="G124" s="55"/>
      <c r="H124" s="55"/>
      <c r="I124" s="55"/>
      <c r="J124" s="55"/>
      <c r="K124" s="76"/>
      <c r="L124" s="41"/>
    </row>
    <row r="125" spans="2:12" ht="14.25">
      <c r="B125" s="13"/>
      <c r="C125" s="19"/>
      <c r="D125" s="55"/>
      <c r="E125" s="55"/>
      <c r="F125" s="79"/>
      <c r="G125" s="55"/>
      <c r="H125" s="55"/>
      <c r="I125" s="55"/>
      <c r="J125" s="55"/>
      <c r="K125" s="76"/>
      <c r="L125" s="41"/>
    </row>
    <row r="126" spans="2:12" ht="17.25" customHeight="1">
      <c r="B126" s="13"/>
      <c r="C126" s="19"/>
      <c r="D126" s="55"/>
      <c r="E126" s="55"/>
      <c r="F126" s="79"/>
      <c r="G126" s="55"/>
      <c r="H126" s="55" t="s">
        <v>69</v>
      </c>
      <c r="I126" s="55"/>
      <c r="J126" s="55"/>
      <c r="K126" s="76" t="s">
        <v>70</v>
      </c>
      <c r="L126" s="41">
        <f>SUM(L127:L130)</f>
        <v>18000</v>
      </c>
    </row>
    <row r="127" spans="2:12" ht="28.5">
      <c r="B127" s="13"/>
      <c r="C127" s="19"/>
      <c r="D127" s="55"/>
      <c r="E127" s="55"/>
      <c r="F127" s="79"/>
      <c r="G127" s="55"/>
      <c r="H127" s="55"/>
      <c r="I127" s="55" t="s">
        <v>298</v>
      </c>
      <c r="J127" s="55"/>
      <c r="K127" s="76" t="s">
        <v>449</v>
      </c>
      <c r="L127" s="41">
        <v>0</v>
      </c>
    </row>
    <row r="128" spans="2:12" ht="28.5">
      <c r="B128" s="13"/>
      <c r="C128" s="19"/>
      <c r="D128" s="55"/>
      <c r="E128" s="55"/>
      <c r="F128" s="79"/>
      <c r="G128" s="55"/>
      <c r="H128" s="55"/>
      <c r="I128" s="55" t="s">
        <v>299</v>
      </c>
      <c r="J128" s="55"/>
      <c r="K128" s="76" t="s">
        <v>167</v>
      </c>
      <c r="L128" s="41">
        <v>10000</v>
      </c>
    </row>
    <row r="129" spans="2:12" ht="28.5">
      <c r="B129" s="13"/>
      <c r="C129" s="19"/>
      <c r="D129" s="55"/>
      <c r="E129" s="55"/>
      <c r="F129" s="79"/>
      <c r="G129" s="55"/>
      <c r="H129" s="55"/>
      <c r="I129" s="55" t="s">
        <v>300</v>
      </c>
      <c r="J129" s="55"/>
      <c r="K129" s="76" t="s">
        <v>407</v>
      </c>
      <c r="L129" s="41">
        <v>6500</v>
      </c>
    </row>
    <row r="130" spans="2:12" ht="28.5">
      <c r="B130" s="13"/>
      <c r="C130" s="19"/>
      <c r="D130" s="55"/>
      <c r="E130" s="55"/>
      <c r="F130" s="79"/>
      <c r="G130" s="55"/>
      <c r="H130" s="55"/>
      <c r="I130" s="55" t="s">
        <v>301</v>
      </c>
      <c r="J130" s="55"/>
      <c r="K130" s="76" t="s">
        <v>290</v>
      </c>
      <c r="L130" s="41">
        <v>1500</v>
      </c>
    </row>
    <row r="131" spans="2:12" ht="14.25">
      <c r="B131" s="13"/>
      <c r="C131" s="19"/>
      <c r="D131" s="55"/>
      <c r="E131" s="55"/>
      <c r="F131" s="79"/>
      <c r="G131" s="55">
        <v>432</v>
      </c>
      <c r="H131" s="55"/>
      <c r="I131" s="55"/>
      <c r="J131" s="55"/>
      <c r="K131" s="76" t="s">
        <v>379</v>
      </c>
      <c r="L131" s="41">
        <f>SUM(L132)</f>
        <v>770000</v>
      </c>
    </row>
    <row r="132" spans="2:12" ht="14.25">
      <c r="B132" s="13"/>
      <c r="C132" s="19"/>
      <c r="D132" s="55"/>
      <c r="E132" s="55"/>
      <c r="F132" s="79"/>
      <c r="G132" s="55"/>
      <c r="H132" s="55" t="s">
        <v>105</v>
      </c>
      <c r="I132" s="55"/>
      <c r="J132" s="55"/>
      <c r="K132" s="76" t="s">
        <v>380</v>
      </c>
      <c r="L132" s="41">
        <f>SUM(L133:L135)</f>
        <v>770000</v>
      </c>
    </row>
    <row r="133" spans="2:12" ht="28.5">
      <c r="B133" s="13"/>
      <c r="C133" s="19"/>
      <c r="D133" s="55"/>
      <c r="E133" s="55"/>
      <c r="F133" s="79"/>
      <c r="G133" s="55"/>
      <c r="H133" s="55"/>
      <c r="I133" s="55" t="s">
        <v>381</v>
      </c>
      <c r="J133" s="55"/>
      <c r="K133" s="76" t="s">
        <v>455</v>
      </c>
      <c r="L133" s="41">
        <v>650000</v>
      </c>
    </row>
    <row r="134" spans="2:12" ht="14.25">
      <c r="B134" s="13"/>
      <c r="C134" s="19"/>
      <c r="D134" s="55"/>
      <c r="E134" s="55"/>
      <c r="F134" s="79"/>
      <c r="G134" s="55"/>
      <c r="H134" s="55"/>
      <c r="I134" s="55" t="s">
        <v>543</v>
      </c>
      <c r="J134" s="55"/>
      <c r="K134" s="76" t="s">
        <v>542</v>
      </c>
      <c r="L134" s="41">
        <v>90000</v>
      </c>
    </row>
    <row r="135" spans="2:12" ht="27.75" customHeight="1">
      <c r="B135" s="13"/>
      <c r="C135" s="19"/>
      <c r="D135" s="55"/>
      <c r="E135" s="55"/>
      <c r="F135" s="79"/>
      <c r="G135" s="55"/>
      <c r="H135" s="55"/>
      <c r="I135" s="55" t="s">
        <v>589</v>
      </c>
      <c r="J135" s="55"/>
      <c r="K135" s="76" t="s">
        <v>603</v>
      </c>
      <c r="L135" s="41">
        <v>30000</v>
      </c>
    </row>
    <row r="136" spans="2:12" ht="14.25">
      <c r="B136" s="13"/>
      <c r="C136" s="19"/>
      <c r="D136" s="55"/>
      <c r="E136" s="55"/>
      <c r="F136" s="79">
        <v>45</v>
      </c>
      <c r="G136" s="55"/>
      <c r="H136" s="55"/>
      <c r="I136" s="55"/>
      <c r="J136" s="55"/>
      <c r="K136" s="76" t="s">
        <v>168</v>
      </c>
      <c r="L136" s="41">
        <f>SUM(L137)</f>
        <v>0</v>
      </c>
    </row>
    <row r="137" spans="2:12" ht="14.25">
      <c r="B137" s="13"/>
      <c r="C137" s="19"/>
      <c r="D137" s="55"/>
      <c r="E137" s="55"/>
      <c r="F137" s="79"/>
      <c r="G137" s="55">
        <v>451</v>
      </c>
      <c r="H137" s="55"/>
      <c r="I137" s="55"/>
      <c r="J137" s="55"/>
      <c r="K137" s="76" t="s">
        <v>168</v>
      </c>
      <c r="L137" s="41">
        <f>SUM(L138)</f>
        <v>0</v>
      </c>
    </row>
    <row r="138" spans="2:12" ht="28.5">
      <c r="B138" s="13"/>
      <c r="C138" s="19"/>
      <c r="D138" s="55"/>
      <c r="E138" s="55"/>
      <c r="F138" s="79"/>
      <c r="G138" s="55"/>
      <c r="H138" s="55" t="s">
        <v>564</v>
      </c>
      <c r="I138" s="55"/>
      <c r="J138" s="55"/>
      <c r="K138" s="76" t="s">
        <v>565</v>
      </c>
      <c r="L138" s="41">
        <f>SUM(L139)</f>
        <v>0</v>
      </c>
    </row>
    <row r="139" spans="2:12" ht="28.5">
      <c r="B139" s="13"/>
      <c r="C139" s="19"/>
      <c r="D139" s="55"/>
      <c r="E139" s="55"/>
      <c r="F139" s="55"/>
      <c r="G139" s="55"/>
      <c r="H139" s="55"/>
      <c r="I139" s="55" t="s">
        <v>566</v>
      </c>
      <c r="J139" s="55"/>
      <c r="K139" s="76" t="s">
        <v>567</v>
      </c>
      <c r="L139" s="41"/>
    </row>
    <row r="140" spans="2:12" ht="14.25">
      <c r="B140" s="13"/>
      <c r="C140" s="19"/>
      <c r="D140" s="55"/>
      <c r="E140" s="55"/>
      <c r="F140" s="79">
        <v>47</v>
      </c>
      <c r="G140" s="79"/>
      <c r="H140" s="79"/>
      <c r="I140" s="79"/>
      <c r="J140" s="79"/>
      <c r="K140" s="81" t="s">
        <v>175</v>
      </c>
      <c r="L140" s="43">
        <f>SUM(L141:L142)</f>
        <v>380000</v>
      </c>
    </row>
    <row r="141" spans="2:12" ht="14.25">
      <c r="B141" s="13"/>
      <c r="C141" s="19"/>
      <c r="D141" s="55"/>
      <c r="E141" s="55"/>
      <c r="F141" s="55"/>
      <c r="G141" s="55">
        <v>471</v>
      </c>
      <c r="H141" s="55"/>
      <c r="I141" s="55"/>
      <c r="J141" s="55"/>
      <c r="K141" s="76" t="s">
        <v>176</v>
      </c>
      <c r="L141" s="41">
        <v>370000</v>
      </c>
    </row>
    <row r="142" spans="2:12" ht="14.25">
      <c r="B142" s="13"/>
      <c r="C142" s="19"/>
      <c r="D142" s="55"/>
      <c r="E142" s="55"/>
      <c r="F142" s="55"/>
      <c r="G142" s="55">
        <v>472</v>
      </c>
      <c r="H142" s="55"/>
      <c r="I142" s="55"/>
      <c r="J142" s="55"/>
      <c r="K142" s="76" t="s">
        <v>177</v>
      </c>
      <c r="L142" s="41">
        <v>10000</v>
      </c>
    </row>
    <row r="143" spans="2:12" ht="14.25">
      <c r="B143" s="13"/>
      <c r="C143" s="19"/>
      <c r="D143" s="55"/>
      <c r="E143" s="55"/>
      <c r="F143" s="55"/>
      <c r="G143" s="55"/>
      <c r="H143" s="55"/>
      <c r="I143" s="55"/>
      <c r="J143" s="55"/>
      <c r="K143" s="76"/>
      <c r="L143" s="41"/>
    </row>
    <row r="144" spans="2:12" ht="14.25">
      <c r="B144" s="4"/>
      <c r="C144" s="19"/>
      <c r="D144" s="23"/>
      <c r="E144" s="23"/>
      <c r="F144" s="23"/>
      <c r="G144" s="23"/>
      <c r="H144" s="23"/>
      <c r="I144" s="23"/>
      <c r="J144" s="23"/>
      <c r="K144" s="45" t="s">
        <v>219</v>
      </c>
      <c r="L144" s="54">
        <f>SUM(L53,L110,L136,L140)</f>
        <v>2619108</v>
      </c>
    </row>
    <row r="145" spans="2:12" ht="14.25">
      <c r="B145" s="9"/>
      <c r="C145" s="19"/>
      <c r="D145" s="47"/>
      <c r="E145" s="47"/>
      <c r="F145" s="47"/>
      <c r="G145" s="47"/>
      <c r="H145" s="47"/>
      <c r="I145" s="47"/>
      <c r="J145" s="47"/>
      <c r="K145" s="48"/>
      <c r="L145" s="26"/>
    </row>
    <row r="146" spans="2:12" ht="28.5">
      <c r="B146" s="2">
        <v>3</v>
      </c>
      <c r="C146" s="19"/>
      <c r="D146" s="31">
        <v>3</v>
      </c>
      <c r="E146" s="32" t="s">
        <v>362</v>
      </c>
      <c r="F146" s="33" t="s">
        <v>0</v>
      </c>
      <c r="G146" s="33" t="s">
        <v>0</v>
      </c>
      <c r="H146" s="33" t="s">
        <v>0</v>
      </c>
      <c r="I146" s="33" t="s">
        <v>0</v>
      </c>
      <c r="J146" s="33"/>
      <c r="K146" s="34" t="s">
        <v>178</v>
      </c>
      <c r="L146" s="89" t="s">
        <v>577</v>
      </c>
    </row>
    <row r="147" spans="2:12" ht="20.25" customHeight="1">
      <c r="B147" s="13"/>
      <c r="C147" s="19"/>
      <c r="D147" s="36"/>
      <c r="E147" s="36"/>
      <c r="F147" s="36"/>
      <c r="G147" s="36"/>
      <c r="H147" s="36"/>
      <c r="I147" s="36"/>
      <c r="J147" s="36"/>
      <c r="K147" s="36"/>
      <c r="L147" s="26"/>
    </row>
    <row r="148" spans="2:12" ht="14.25">
      <c r="B148" s="13"/>
      <c r="C148" s="19"/>
      <c r="D148" s="36"/>
      <c r="E148" s="36"/>
      <c r="F148" s="37">
        <v>41</v>
      </c>
      <c r="G148" s="36"/>
      <c r="H148" s="36"/>
      <c r="I148" s="36"/>
      <c r="J148" s="36"/>
      <c r="K148" s="37" t="s">
        <v>2</v>
      </c>
      <c r="L148" s="43">
        <f>SUM(L149,L163,L168)</f>
        <v>105238</v>
      </c>
    </row>
    <row r="149" spans="2:12" ht="28.5">
      <c r="B149" s="13"/>
      <c r="C149" s="19"/>
      <c r="D149" s="36"/>
      <c r="E149" s="36"/>
      <c r="F149" s="36"/>
      <c r="G149" s="36">
        <v>411</v>
      </c>
      <c r="H149" s="36"/>
      <c r="I149" s="36"/>
      <c r="J149" s="36"/>
      <c r="K149" s="39" t="s">
        <v>3</v>
      </c>
      <c r="L149" s="41">
        <f>SUM(L150,L151,L152,L156,L162)</f>
        <v>104638</v>
      </c>
    </row>
    <row r="150" spans="2:12" ht="18.75" customHeight="1">
      <c r="B150" s="13"/>
      <c r="C150" s="19"/>
      <c r="D150" s="36"/>
      <c r="E150" s="36"/>
      <c r="F150" s="36"/>
      <c r="G150" s="36"/>
      <c r="H150" s="36" t="s">
        <v>4</v>
      </c>
      <c r="I150" s="36"/>
      <c r="J150" s="36"/>
      <c r="K150" s="36" t="s">
        <v>5</v>
      </c>
      <c r="L150" s="41">
        <v>74724</v>
      </c>
    </row>
    <row r="151" spans="2:12" ht="14.25">
      <c r="B151" s="13"/>
      <c r="C151" s="19"/>
      <c r="D151" s="36"/>
      <c r="E151" s="36"/>
      <c r="F151" s="36"/>
      <c r="G151" s="36"/>
      <c r="H151" s="36" t="s">
        <v>6</v>
      </c>
      <c r="I151" s="36"/>
      <c r="J151" s="36"/>
      <c r="K151" s="36" t="s">
        <v>7</v>
      </c>
      <c r="L151" s="41">
        <v>7941</v>
      </c>
    </row>
    <row r="152" spans="2:12" ht="14.25">
      <c r="B152" s="13"/>
      <c r="C152" s="19"/>
      <c r="D152" s="36"/>
      <c r="E152" s="36"/>
      <c r="F152" s="36"/>
      <c r="G152" s="36"/>
      <c r="H152" s="36" t="s">
        <v>8</v>
      </c>
      <c r="I152" s="36"/>
      <c r="J152" s="36"/>
      <c r="K152" s="36" t="s">
        <v>9</v>
      </c>
      <c r="L152" s="41">
        <f>SUM(L153:L155)</f>
        <v>14377</v>
      </c>
    </row>
    <row r="153" spans="2:12" ht="28.5">
      <c r="B153" s="13"/>
      <c r="C153" s="19"/>
      <c r="D153" s="36"/>
      <c r="E153" s="36"/>
      <c r="F153" s="36"/>
      <c r="G153" s="36"/>
      <c r="H153" s="36"/>
      <c r="I153" s="36" t="s">
        <v>10</v>
      </c>
      <c r="J153" s="36"/>
      <c r="K153" s="39" t="s">
        <v>11</v>
      </c>
      <c r="L153" s="41">
        <v>13887</v>
      </c>
    </row>
    <row r="154" spans="2:12" ht="28.5">
      <c r="B154" s="13"/>
      <c r="C154" s="19"/>
      <c r="D154" s="36"/>
      <c r="E154" s="36"/>
      <c r="F154" s="36"/>
      <c r="G154" s="36"/>
      <c r="H154" s="36"/>
      <c r="I154" s="36" t="s">
        <v>12</v>
      </c>
      <c r="J154" s="36"/>
      <c r="K154" s="39" t="s">
        <v>13</v>
      </c>
      <c r="L154" s="41"/>
    </row>
    <row r="155" spans="2:12" ht="28.5">
      <c r="B155" s="13"/>
      <c r="C155" s="19"/>
      <c r="D155" s="36"/>
      <c r="E155" s="36"/>
      <c r="F155" s="36"/>
      <c r="G155" s="36"/>
      <c r="H155" s="36"/>
      <c r="I155" s="36" t="s">
        <v>14</v>
      </c>
      <c r="J155" s="36"/>
      <c r="K155" s="39" t="s">
        <v>15</v>
      </c>
      <c r="L155" s="41">
        <v>490</v>
      </c>
    </row>
    <row r="156" spans="2:12" ht="14.25">
      <c r="B156" s="13"/>
      <c r="C156" s="19"/>
      <c r="D156" s="36"/>
      <c r="E156" s="36"/>
      <c r="F156" s="36"/>
      <c r="G156" s="36"/>
      <c r="H156" s="36" t="s">
        <v>16</v>
      </c>
      <c r="I156" s="36"/>
      <c r="J156" s="36"/>
      <c r="K156" s="36" t="s">
        <v>17</v>
      </c>
      <c r="L156" s="41">
        <f>SUM(L157:L161)</f>
        <v>6527</v>
      </c>
    </row>
    <row r="157" spans="2:12" ht="28.5">
      <c r="B157" s="13"/>
      <c r="C157" s="19"/>
      <c r="D157" s="36"/>
      <c r="E157" s="36"/>
      <c r="F157" s="36"/>
      <c r="G157" s="36"/>
      <c r="H157" s="36"/>
      <c r="I157" s="36" t="s">
        <v>18</v>
      </c>
      <c r="J157" s="36"/>
      <c r="K157" s="39" t="s">
        <v>11</v>
      </c>
      <c r="L157" s="41">
        <v>5123</v>
      </c>
    </row>
    <row r="158" spans="2:12" ht="28.5">
      <c r="B158" s="13"/>
      <c r="C158" s="19"/>
      <c r="D158" s="36"/>
      <c r="E158" s="36"/>
      <c r="F158" s="36"/>
      <c r="G158" s="36"/>
      <c r="H158" s="36"/>
      <c r="I158" s="36" t="s">
        <v>19</v>
      </c>
      <c r="J158" s="36"/>
      <c r="K158" s="39" t="s">
        <v>13</v>
      </c>
      <c r="L158" s="41"/>
    </row>
    <row r="159" spans="2:12" ht="28.5">
      <c r="B159" s="13"/>
      <c r="C159" s="19"/>
      <c r="D159" s="36"/>
      <c r="E159" s="36"/>
      <c r="F159" s="36"/>
      <c r="G159" s="36"/>
      <c r="H159" s="36"/>
      <c r="I159" s="36" t="s">
        <v>20</v>
      </c>
      <c r="J159" s="36"/>
      <c r="K159" s="39" t="s">
        <v>15</v>
      </c>
      <c r="L159" s="41">
        <v>490</v>
      </c>
    </row>
    <row r="160" spans="2:12" ht="14.25">
      <c r="B160" s="13"/>
      <c r="C160" s="19"/>
      <c r="D160" s="36"/>
      <c r="E160" s="36"/>
      <c r="F160" s="36"/>
      <c r="G160" s="36"/>
      <c r="H160" s="36"/>
      <c r="I160" s="36" t="s">
        <v>21</v>
      </c>
      <c r="J160" s="36"/>
      <c r="K160" s="39" t="s">
        <v>22</v>
      </c>
      <c r="L160" s="41">
        <v>206</v>
      </c>
    </row>
    <row r="161" spans="2:12" ht="28.5">
      <c r="B161" s="13"/>
      <c r="C161" s="19"/>
      <c r="D161" s="36"/>
      <c r="E161" s="36"/>
      <c r="F161" s="36"/>
      <c r="G161" s="36"/>
      <c r="H161" s="36"/>
      <c r="I161" s="36" t="s">
        <v>23</v>
      </c>
      <c r="J161" s="36"/>
      <c r="K161" s="39" t="s">
        <v>24</v>
      </c>
      <c r="L161" s="41">
        <v>708</v>
      </c>
    </row>
    <row r="162" spans="2:12" ht="28.5">
      <c r="B162" s="13"/>
      <c r="C162" s="19"/>
      <c r="D162" s="36"/>
      <c r="E162" s="36"/>
      <c r="F162" s="36"/>
      <c r="G162" s="36"/>
      <c r="H162" s="36" t="s">
        <v>25</v>
      </c>
      <c r="I162" s="36"/>
      <c r="J162" s="36"/>
      <c r="K162" s="39" t="s">
        <v>26</v>
      </c>
      <c r="L162" s="41">
        <v>1069</v>
      </c>
    </row>
    <row r="163" spans="2:12" ht="14.25">
      <c r="B163" s="13"/>
      <c r="C163" s="19"/>
      <c r="D163" s="36"/>
      <c r="E163" s="36"/>
      <c r="F163" s="36"/>
      <c r="G163" s="36">
        <v>413</v>
      </c>
      <c r="H163" s="36"/>
      <c r="I163" s="36"/>
      <c r="J163" s="36"/>
      <c r="K163" s="39" t="s">
        <v>33</v>
      </c>
      <c r="L163" s="41">
        <f>SUM(L164)</f>
        <v>400</v>
      </c>
    </row>
    <row r="164" spans="2:12" ht="14.25">
      <c r="B164" s="13"/>
      <c r="C164" s="19"/>
      <c r="D164" s="36"/>
      <c r="E164" s="36"/>
      <c r="F164" s="36"/>
      <c r="G164" s="36"/>
      <c r="H164" s="36" t="s">
        <v>93</v>
      </c>
      <c r="I164" s="36"/>
      <c r="J164" s="36"/>
      <c r="K164" s="39" t="s">
        <v>94</v>
      </c>
      <c r="L164" s="41">
        <f>SUM(L165)</f>
        <v>400</v>
      </c>
    </row>
    <row r="165" spans="2:12" ht="14.25">
      <c r="B165" s="13"/>
      <c r="C165" s="19"/>
      <c r="D165" s="36"/>
      <c r="E165" s="36"/>
      <c r="F165" s="36"/>
      <c r="G165" s="36"/>
      <c r="H165" s="36"/>
      <c r="I165" s="36" t="s">
        <v>95</v>
      </c>
      <c r="J165" s="36"/>
      <c r="K165" s="39" t="s">
        <v>96</v>
      </c>
      <c r="L165" s="41">
        <v>400</v>
      </c>
    </row>
    <row r="166" spans="2:12" ht="14.25">
      <c r="B166" s="13"/>
      <c r="C166" s="19"/>
      <c r="D166" s="36"/>
      <c r="E166" s="36"/>
      <c r="F166" s="36"/>
      <c r="G166" s="36"/>
      <c r="H166" s="36"/>
      <c r="I166" s="36"/>
      <c r="J166" s="36"/>
      <c r="K166" s="39"/>
      <c r="L166" s="41"/>
    </row>
    <row r="167" spans="2:12" ht="14.25">
      <c r="B167" s="13"/>
      <c r="C167" s="19"/>
      <c r="D167" s="36"/>
      <c r="E167" s="36"/>
      <c r="F167" s="36"/>
      <c r="G167" s="36"/>
      <c r="H167" s="36"/>
      <c r="I167" s="36"/>
      <c r="J167" s="36"/>
      <c r="K167" s="39"/>
      <c r="L167" s="41"/>
    </row>
    <row r="168" spans="2:12" ht="14.25">
      <c r="B168" s="13"/>
      <c r="C168" s="19"/>
      <c r="D168" s="36"/>
      <c r="E168" s="36"/>
      <c r="F168" s="36"/>
      <c r="G168" s="36">
        <v>419</v>
      </c>
      <c r="H168" s="36"/>
      <c r="I168" s="36"/>
      <c r="J168" s="36"/>
      <c r="K168" s="39" t="s">
        <v>117</v>
      </c>
      <c r="L168" s="41">
        <f>SUM(L169)</f>
        <v>200</v>
      </c>
    </row>
    <row r="169" spans="2:12" ht="14.25">
      <c r="B169" s="13"/>
      <c r="C169" s="19"/>
      <c r="D169" s="36"/>
      <c r="E169" s="36"/>
      <c r="F169" s="36"/>
      <c r="G169" s="21"/>
      <c r="H169" s="36" t="s">
        <v>291</v>
      </c>
      <c r="I169" s="36"/>
      <c r="J169" s="36"/>
      <c r="K169" s="39" t="s">
        <v>292</v>
      </c>
      <c r="L169" s="41">
        <v>200</v>
      </c>
    </row>
    <row r="170" spans="2:12" ht="14.25">
      <c r="B170" s="13"/>
      <c r="C170" s="19"/>
      <c r="D170" s="36"/>
      <c r="E170" s="36"/>
      <c r="F170" s="37"/>
      <c r="G170" s="36"/>
      <c r="H170" s="36"/>
      <c r="I170" s="36"/>
      <c r="J170" s="36"/>
      <c r="K170" s="42"/>
      <c r="L170" s="41"/>
    </row>
    <row r="171" spans="2:12" ht="14.25">
      <c r="B171" s="13"/>
      <c r="C171" s="19"/>
      <c r="D171" s="36"/>
      <c r="E171" s="36"/>
      <c r="F171" s="36"/>
      <c r="G171" s="36"/>
      <c r="H171" s="36"/>
      <c r="I171" s="36"/>
      <c r="J171" s="36"/>
      <c r="K171" s="39"/>
      <c r="L171" s="44"/>
    </row>
    <row r="172" spans="2:12" ht="14.25">
      <c r="B172" s="4"/>
      <c r="C172" s="19"/>
      <c r="D172" s="23"/>
      <c r="E172" s="23"/>
      <c r="F172" s="23"/>
      <c r="G172" s="23"/>
      <c r="H172" s="23"/>
      <c r="I172" s="23"/>
      <c r="J172" s="23"/>
      <c r="K172" s="45" t="s">
        <v>220</v>
      </c>
      <c r="L172" s="46">
        <f>SUM(L148,)</f>
        <v>105238</v>
      </c>
    </row>
    <row r="173" spans="2:12" ht="14.25">
      <c r="B173" s="9"/>
      <c r="C173" s="19"/>
      <c r="D173" s="47"/>
      <c r="E173" s="47"/>
      <c r="F173" s="47"/>
      <c r="G173" s="47"/>
      <c r="H173" s="47"/>
      <c r="I173" s="47"/>
      <c r="J173" s="47"/>
      <c r="K173" s="48"/>
      <c r="L173" s="26"/>
    </row>
    <row r="174" spans="2:12" ht="28.5" customHeight="1">
      <c r="B174" s="2">
        <v>4</v>
      </c>
      <c r="C174" s="19"/>
      <c r="D174" s="31">
        <v>4</v>
      </c>
      <c r="E174" s="32" t="s">
        <v>362</v>
      </c>
      <c r="F174" s="33" t="s">
        <v>0</v>
      </c>
      <c r="G174" s="33" t="s">
        <v>0</v>
      </c>
      <c r="H174" s="33" t="s">
        <v>0</v>
      </c>
      <c r="I174" s="33" t="s">
        <v>0</v>
      </c>
      <c r="J174" s="33"/>
      <c r="K174" s="34" t="s">
        <v>482</v>
      </c>
      <c r="L174" s="89" t="s">
        <v>577</v>
      </c>
    </row>
    <row r="175" spans="2:12" ht="16.5" customHeight="1">
      <c r="B175" s="13"/>
      <c r="C175" s="19"/>
      <c r="D175" s="36"/>
      <c r="E175" s="36"/>
      <c r="F175" s="36"/>
      <c r="G175" s="36"/>
      <c r="H175" s="36"/>
      <c r="I175" s="36"/>
      <c r="J175" s="36"/>
      <c r="K175" s="36"/>
      <c r="L175" s="26"/>
    </row>
    <row r="176" spans="2:12" ht="14.25">
      <c r="B176" s="13"/>
      <c r="C176" s="19"/>
      <c r="D176" s="36"/>
      <c r="E176" s="36"/>
      <c r="F176" s="37">
        <v>41</v>
      </c>
      <c r="G176" s="36"/>
      <c r="H176" s="36"/>
      <c r="I176" s="36"/>
      <c r="J176" s="36"/>
      <c r="K176" s="37" t="s">
        <v>2</v>
      </c>
      <c r="L176" s="43">
        <f>SUM(L177,L193,L197)</f>
        <v>207931</v>
      </c>
    </row>
    <row r="177" spans="2:12" ht="28.5">
      <c r="B177" s="13"/>
      <c r="C177" s="19"/>
      <c r="D177" s="36"/>
      <c r="E177" s="36"/>
      <c r="F177" s="36"/>
      <c r="G177" s="36">
        <v>411</v>
      </c>
      <c r="H177" s="36"/>
      <c r="I177" s="36"/>
      <c r="J177" s="36"/>
      <c r="K177" s="39" t="s">
        <v>3</v>
      </c>
      <c r="L177" s="41">
        <f>SUM(L178:L180,L184,L190)</f>
        <v>180931</v>
      </c>
    </row>
    <row r="178" spans="2:12" ht="14.25">
      <c r="B178" s="13"/>
      <c r="C178" s="19"/>
      <c r="D178" s="36"/>
      <c r="E178" s="36"/>
      <c r="F178" s="36"/>
      <c r="G178" s="36"/>
      <c r="H178" s="36" t="s">
        <v>4</v>
      </c>
      <c r="I178" s="36"/>
      <c r="J178" s="36"/>
      <c r="K178" s="36" t="s">
        <v>5</v>
      </c>
      <c r="L178" s="41">
        <v>135161</v>
      </c>
    </row>
    <row r="179" spans="2:12" ht="14.25">
      <c r="B179" s="13"/>
      <c r="C179" s="19"/>
      <c r="D179" s="36"/>
      <c r="E179" s="36"/>
      <c r="F179" s="36"/>
      <c r="G179" s="36"/>
      <c r="H179" s="36" t="s">
        <v>6</v>
      </c>
      <c r="I179" s="36"/>
      <c r="J179" s="36"/>
      <c r="K179" s="36" t="s">
        <v>7</v>
      </c>
      <c r="L179" s="41">
        <v>7504</v>
      </c>
    </row>
    <row r="180" spans="2:12" ht="14.25">
      <c r="B180" s="13"/>
      <c r="C180" s="19"/>
      <c r="D180" s="36"/>
      <c r="E180" s="36"/>
      <c r="F180" s="36"/>
      <c r="G180" s="36"/>
      <c r="H180" s="36" t="s">
        <v>8</v>
      </c>
      <c r="I180" s="36"/>
      <c r="J180" s="36"/>
      <c r="K180" s="36" t="s">
        <v>9</v>
      </c>
      <c r="L180" s="41">
        <f>SUM(L181:L183)</f>
        <v>25471</v>
      </c>
    </row>
    <row r="181" spans="2:12" ht="28.5">
      <c r="B181" s="13"/>
      <c r="C181" s="19"/>
      <c r="D181" s="36"/>
      <c r="E181" s="36"/>
      <c r="F181" s="36"/>
      <c r="G181" s="36"/>
      <c r="H181" s="36"/>
      <c r="I181" s="36" t="s">
        <v>10</v>
      </c>
      <c r="J181" s="36"/>
      <c r="K181" s="39" t="s">
        <v>11</v>
      </c>
      <c r="L181" s="41">
        <v>24608</v>
      </c>
    </row>
    <row r="182" spans="2:12" ht="28.5">
      <c r="B182" s="13"/>
      <c r="C182" s="19"/>
      <c r="D182" s="36"/>
      <c r="E182" s="36"/>
      <c r="F182" s="36"/>
      <c r="G182" s="36"/>
      <c r="H182" s="36"/>
      <c r="I182" s="36" t="s">
        <v>12</v>
      </c>
      <c r="J182" s="36"/>
      <c r="K182" s="39" t="s">
        <v>13</v>
      </c>
      <c r="L182" s="41"/>
    </row>
    <row r="183" spans="2:12" ht="28.5">
      <c r="B183" s="13"/>
      <c r="C183" s="19"/>
      <c r="D183" s="36"/>
      <c r="E183" s="36"/>
      <c r="F183" s="36"/>
      <c r="G183" s="36"/>
      <c r="H183" s="36"/>
      <c r="I183" s="36" t="s">
        <v>14</v>
      </c>
      <c r="J183" s="36"/>
      <c r="K183" s="39" t="s">
        <v>15</v>
      </c>
      <c r="L183" s="41">
        <v>863</v>
      </c>
    </row>
    <row r="184" spans="2:12" ht="14.25">
      <c r="B184" s="13"/>
      <c r="C184" s="19"/>
      <c r="D184" s="36"/>
      <c r="E184" s="36"/>
      <c r="F184" s="36"/>
      <c r="G184" s="36"/>
      <c r="H184" s="36" t="s">
        <v>16</v>
      </c>
      <c r="I184" s="36"/>
      <c r="J184" s="36"/>
      <c r="K184" s="36" t="s">
        <v>17</v>
      </c>
      <c r="L184" s="41">
        <f>SUM(L185:L189)</f>
        <v>11778</v>
      </c>
    </row>
    <row r="185" spans="2:12" ht="28.5">
      <c r="B185" s="13"/>
      <c r="C185" s="19"/>
      <c r="D185" s="36"/>
      <c r="E185" s="36"/>
      <c r="F185" s="36"/>
      <c r="G185" s="36"/>
      <c r="H185" s="36"/>
      <c r="I185" s="36" t="s">
        <v>18</v>
      </c>
      <c r="J185" s="36"/>
      <c r="K185" s="39" t="s">
        <v>11</v>
      </c>
      <c r="L185" s="41">
        <v>9061</v>
      </c>
    </row>
    <row r="186" spans="2:12" ht="28.5">
      <c r="B186" s="13"/>
      <c r="C186" s="19"/>
      <c r="D186" s="36"/>
      <c r="E186" s="36"/>
      <c r="F186" s="36"/>
      <c r="G186" s="36"/>
      <c r="H186" s="36"/>
      <c r="I186" s="36" t="s">
        <v>19</v>
      </c>
      <c r="J186" s="36"/>
      <c r="K186" s="39" t="s">
        <v>13</v>
      </c>
      <c r="L186" s="41"/>
    </row>
    <row r="187" spans="2:12" ht="28.5">
      <c r="B187" s="13"/>
      <c r="C187" s="19"/>
      <c r="D187" s="36"/>
      <c r="E187" s="36"/>
      <c r="F187" s="36"/>
      <c r="G187" s="36"/>
      <c r="H187" s="36"/>
      <c r="I187" s="36" t="s">
        <v>20</v>
      </c>
      <c r="J187" s="36"/>
      <c r="K187" s="39" t="s">
        <v>15</v>
      </c>
      <c r="L187" s="41">
        <v>863</v>
      </c>
    </row>
    <row r="188" spans="2:12" ht="14.25">
      <c r="B188" s="13"/>
      <c r="C188" s="19"/>
      <c r="D188" s="36"/>
      <c r="E188" s="36"/>
      <c r="F188" s="36"/>
      <c r="G188" s="36"/>
      <c r="H188" s="36"/>
      <c r="I188" s="36" t="s">
        <v>21</v>
      </c>
      <c r="J188" s="36"/>
      <c r="K188" s="39" t="s">
        <v>22</v>
      </c>
      <c r="L188" s="41">
        <v>348</v>
      </c>
    </row>
    <row r="189" spans="2:12" ht="28.5">
      <c r="B189" s="13"/>
      <c r="C189" s="19"/>
      <c r="D189" s="36"/>
      <c r="E189" s="36"/>
      <c r="F189" s="36"/>
      <c r="G189" s="36"/>
      <c r="H189" s="36"/>
      <c r="I189" s="36" t="s">
        <v>23</v>
      </c>
      <c r="J189" s="36"/>
      <c r="K189" s="39" t="s">
        <v>24</v>
      </c>
      <c r="L189" s="41">
        <v>1506</v>
      </c>
    </row>
    <row r="190" spans="2:12" ht="28.5">
      <c r="B190" s="13"/>
      <c r="C190" s="19"/>
      <c r="D190" s="36"/>
      <c r="E190" s="36"/>
      <c r="F190" s="36"/>
      <c r="G190" s="36"/>
      <c r="H190" s="36" t="s">
        <v>25</v>
      </c>
      <c r="I190" s="36"/>
      <c r="J190" s="36"/>
      <c r="K190" s="39" t="s">
        <v>26</v>
      </c>
      <c r="L190" s="41">
        <v>1017</v>
      </c>
    </row>
    <row r="191" spans="2:12" ht="14.25">
      <c r="B191" s="13"/>
      <c r="C191" s="19"/>
      <c r="D191" s="36"/>
      <c r="E191" s="36"/>
      <c r="F191" s="36"/>
      <c r="G191" s="36"/>
      <c r="H191" s="36"/>
      <c r="I191" s="36"/>
      <c r="J191" s="36"/>
      <c r="K191" s="39"/>
      <c r="L191" s="41"/>
    </row>
    <row r="192" spans="2:12" ht="14.25">
      <c r="B192" s="13"/>
      <c r="C192" s="19"/>
      <c r="D192" s="36"/>
      <c r="E192" s="36"/>
      <c r="F192" s="36"/>
      <c r="G192" s="36"/>
      <c r="H192" s="36"/>
      <c r="I192" s="36"/>
      <c r="J192" s="36"/>
      <c r="K192" s="39"/>
      <c r="L192" s="41"/>
    </row>
    <row r="193" spans="2:12" ht="14.25">
      <c r="B193" s="13"/>
      <c r="C193" s="19"/>
      <c r="D193" s="36"/>
      <c r="E193" s="36"/>
      <c r="F193" s="36"/>
      <c r="G193" s="36">
        <v>414</v>
      </c>
      <c r="H193" s="36"/>
      <c r="I193" s="36"/>
      <c r="J193" s="36"/>
      <c r="K193" s="39" t="s">
        <v>44</v>
      </c>
      <c r="L193" s="41">
        <f>SUM(L194,L195)</f>
        <v>26000</v>
      </c>
    </row>
    <row r="194" spans="2:12" ht="28.5">
      <c r="B194" s="13"/>
      <c r="C194" s="19"/>
      <c r="D194" s="36"/>
      <c r="E194" s="36"/>
      <c r="F194" s="36"/>
      <c r="G194" s="36"/>
      <c r="H194" s="36" t="s">
        <v>110</v>
      </c>
      <c r="I194" s="36"/>
      <c r="J194" s="36"/>
      <c r="K194" s="39" t="s">
        <v>111</v>
      </c>
      <c r="L194" s="41">
        <v>25000</v>
      </c>
    </row>
    <row r="195" spans="2:12" ht="14.25">
      <c r="B195" s="13"/>
      <c r="C195" s="19"/>
      <c r="D195" s="36"/>
      <c r="E195" s="36"/>
      <c r="F195" s="36"/>
      <c r="G195" s="36"/>
      <c r="H195" s="36" t="s">
        <v>100</v>
      </c>
      <c r="I195" s="36"/>
      <c r="J195" s="36"/>
      <c r="K195" s="39" t="s">
        <v>101</v>
      </c>
      <c r="L195" s="41">
        <f>SUM(L196)</f>
        <v>1000</v>
      </c>
    </row>
    <row r="196" spans="2:12" ht="28.5">
      <c r="B196" s="13"/>
      <c r="C196" s="19"/>
      <c r="D196" s="36"/>
      <c r="E196" s="36"/>
      <c r="F196" s="36"/>
      <c r="G196" s="36"/>
      <c r="H196" s="36"/>
      <c r="I196" s="36" t="s">
        <v>302</v>
      </c>
      <c r="J196" s="36"/>
      <c r="K196" s="39" t="s">
        <v>444</v>
      </c>
      <c r="L196" s="41">
        <v>1000</v>
      </c>
    </row>
    <row r="197" spans="2:12" ht="14.25">
      <c r="B197" s="13"/>
      <c r="C197" s="19"/>
      <c r="D197" s="36"/>
      <c r="E197" s="36"/>
      <c r="F197" s="36"/>
      <c r="G197" s="36">
        <v>419</v>
      </c>
      <c r="H197" s="36"/>
      <c r="I197" s="36"/>
      <c r="J197" s="36"/>
      <c r="K197" s="39" t="s">
        <v>117</v>
      </c>
      <c r="L197" s="41">
        <f>SUM(L198)</f>
        <v>1000</v>
      </c>
    </row>
    <row r="198" spans="2:12" ht="14.25">
      <c r="B198" s="13"/>
      <c r="C198" s="19"/>
      <c r="D198" s="36"/>
      <c r="E198" s="36"/>
      <c r="F198" s="36"/>
      <c r="G198" s="21"/>
      <c r="H198" s="36" t="s">
        <v>291</v>
      </c>
      <c r="I198" s="36"/>
      <c r="J198" s="36"/>
      <c r="K198" s="39" t="s">
        <v>292</v>
      </c>
      <c r="L198" s="41">
        <v>1000</v>
      </c>
    </row>
    <row r="199" spans="2:12" ht="14.25">
      <c r="B199" s="13"/>
      <c r="C199" s="19"/>
      <c r="D199" s="36"/>
      <c r="E199" s="36"/>
      <c r="F199" s="36"/>
      <c r="G199" s="36"/>
      <c r="H199" s="36"/>
      <c r="I199" s="36"/>
      <c r="J199" s="36"/>
      <c r="K199" s="39"/>
      <c r="L199" s="44"/>
    </row>
    <row r="200" spans="2:12" ht="14.25">
      <c r="B200" s="13"/>
      <c r="C200" s="19"/>
      <c r="D200" s="36"/>
      <c r="E200" s="36"/>
      <c r="F200" s="36"/>
      <c r="G200" s="36"/>
      <c r="H200" s="36"/>
      <c r="I200" s="36"/>
      <c r="J200" s="36"/>
      <c r="K200" s="39"/>
      <c r="L200" s="44"/>
    </row>
    <row r="201" spans="2:12" ht="14.25">
      <c r="B201" s="4"/>
      <c r="C201" s="19"/>
      <c r="D201" s="23"/>
      <c r="E201" s="23"/>
      <c r="F201" s="23"/>
      <c r="G201" s="23"/>
      <c r="H201" s="23"/>
      <c r="I201" s="23"/>
      <c r="J201" s="23"/>
      <c r="K201" s="45" t="s">
        <v>221</v>
      </c>
      <c r="L201" s="46">
        <f>SUM(L176,)</f>
        <v>207931</v>
      </c>
    </row>
    <row r="202" spans="2:12" ht="14.25">
      <c r="B202" s="9"/>
      <c r="C202" s="19"/>
      <c r="D202" s="47"/>
      <c r="E202" s="47"/>
      <c r="F202" s="47"/>
      <c r="G202" s="47"/>
      <c r="H202" s="47"/>
      <c r="I202" s="47"/>
      <c r="J202" s="47"/>
      <c r="K202" s="48"/>
      <c r="L202" s="26"/>
    </row>
    <row r="203" spans="2:12" ht="28.5">
      <c r="B203" s="2">
        <v>5</v>
      </c>
      <c r="C203" s="19"/>
      <c r="D203" s="31">
        <v>5</v>
      </c>
      <c r="E203" s="32" t="s">
        <v>362</v>
      </c>
      <c r="F203" s="33" t="s">
        <v>0</v>
      </c>
      <c r="G203" s="33" t="s">
        <v>0</v>
      </c>
      <c r="H203" s="33" t="s">
        <v>0</v>
      </c>
      <c r="I203" s="33" t="s">
        <v>0</v>
      </c>
      <c r="J203" s="33"/>
      <c r="K203" s="34" t="s">
        <v>179</v>
      </c>
      <c r="L203" s="89" t="s">
        <v>577</v>
      </c>
    </row>
    <row r="204" spans="2:12" ht="18.75" customHeight="1">
      <c r="B204" s="13"/>
      <c r="C204" s="19"/>
      <c r="D204" s="36"/>
      <c r="E204" s="36"/>
      <c r="F204" s="36"/>
      <c r="G204" s="36"/>
      <c r="H204" s="36"/>
      <c r="I204" s="36"/>
      <c r="J204" s="36"/>
      <c r="K204" s="36"/>
      <c r="L204" s="26"/>
    </row>
    <row r="205" spans="2:12" ht="14.25">
      <c r="B205" s="13"/>
      <c r="C205" s="19"/>
      <c r="D205" s="36"/>
      <c r="E205" s="36"/>
      <c r="F205" s="37">
        <v>41</v>
      </c>
      <c r="G205" s="36"/>
      <c r="H205" s="36"/>
      <c r="I205" s="36"/>
      <c r="J205" s="36"/>
      <c r="K205" s="37" t="s">
        <v>2</v>
      </c>
      <c r="L205" s="43">
        <f>SUM(L206,L220,L223,L232)</f>
        <v>525120</v>
      </c>
    </row>
    <row r="206" spans="2:12" ht="28.5">
      <c r="B206" s="13"/>
      <c r="C206" s="19"/>
      <c r="D206" s="36"/>
      <c r="E206" s="36"/>
      <c r="F206" s="36"/>
      <c r="G206" s="36">
        <v>411</v>
      </c>
      <c r="H206" s="36"/>
      <c r="I206" s="36"/>
      <c r="J206" s="36"/>
      <c r="K206" s="39" t="s">
        <v>3</v>
      </c>
      <c r="L206" s="41">
        <f>SUM(L207,L208,L209,L213,L219)</f>
        <v>515720</v>
      </c>
    </row>
    <row r="207" spans="2:12" ht="14.25">
      <c r="B207" s="13"/>
      <c r="C207" s="19"/>
      <c r="D207" s="36"/>
      <c r="E207" s="36"/>
      <c r="F207" s="36"/>
      <c r="G207" s="36"/>
      <c r="H207" s="36" t="s">
        <v>4</v>
      </c>
      <c r="I207" s="36"/>
      <c r="J207" s="36"/>
      <c r="K207" s="36" t="s">
        <v>5</v>
      </c>
      <c r="L207" s="41">
        <v>392304</v>
      </c>
    </row>
    <row r="208" spans="2:12" ht="14.25">
      <c r="B208" s="13"/>
      <c r="C208" s="19"/>
      <c r="D208" s="36"/>
      <c r="E208" s="36"/>
      <c r="F208" s="36"/>
      <c r="G208" s="36"/>
      <c r="H208" s="36" t="s">
        <v>6</v>
      </c>
      <c r="I208" s="36"/>
      <c r="J208" s="36"/>
      <c r="K208" s="36" t="s">
        <v>7</v>
      </c>
      <c r="L208" s="41">
        <v>14286</v>
      </c>
    </row>
    <row r="209" spans="2:12" ht="14.25">
      <c r="B209" s="13"/>
      <c r="C209" s="19"/>
      <c r="D209" s="36"/>
      <c r="E209" s="36"/>
      <c r="F209" s="36"/>
      <c r="G209" s="36"/>
      <c r="H209" s="36" t="s">
        <v>8</v>
      </c>
      <c r="I209" s="36"/>
      <c r="J209" s="36"/>
      <c r="K209" s="36" t="s">
        <v>9</v>
      </c>
      <c r="L209" s="41">
        <f>SUM(L210:L212)</f>
        <v>73000</v>
      </c>
    </row>
    <row r="210" spans="2:12" ht="28.5">
      <c r="B210" s="13"/>
      <c r="C210" s="19"/>
      <c r="D210" s="36"/>
      <c r="E210" s="36"/>
      <c r="F210" s="36"/>
      <c r="G210" s="36"/>
      <c r="H210" s="36"/>
      <c r="I210" s="36" t="s">
        <v>10</v>
      </c>
      <c r="J210" s="36"/>
      <c r="K210" s="39" t="s">
        <v>11</v>
      </c>
      <c r="L210" s="41">
        <v>70644</v>
      </c>
    </row>
    <row r="211" spans="2:12" ht="28.5">
      <c r="B211" s="13"/>
      <c r="C211" s="19"/>
      <c r="D211" s="36"/>
      <c r="E211" s="36"/>
      <c r="F211" s="36"/>
      <c r="G211" s="36"/>
      <c r="H211" s="36"/>
      <c r="I211" s="36" t="s">
        <v>12</v>
      </c>
      <c r="J211" s="36"/>
      <c r="K211" s="39" t="s">
        <v>13</v>
      </c>
      <c r="L211" s="41"/>
    </row>
    <row r="212" spans="2:12" ht="28.5">
      <c r="B212" s="13"/>
      <c r="C212" s="19"/>
      <c r="D212" s="36"/>
      <c r="E212" s="36"/>
      <c r="F212" s="36"/>
      <c r="G212" s="36"/>
      <c r="H212" s="36"/>
      <c r="I212" s="36" t="s">
        <v>14</v>
      </c>
      <c r="J212" s="36"/>
      <c r="K212" s="39" t="s">
        <v>15</v>
      </c>
      <c r="L212" s="41">
        <v>2356</v>
      </c>
    </row>
    <row r="213" spans="2:12" ht="14.25">
      <c r="B213" s="13"/>
      <c r="C213" s="19"/>
      <c r="D213" s="36"/>
      <c r="E213" s="36"/>
      <c r="F213" s="36"/>
      <c r="G213" s="36"/>
      <c r="H213" s="36" t="s">
        <v>16</v>
      </c>
      <c r="I213" s="36"/>
      <c r="J213" s="36"/>
      <c r="K213" s="36" t="s">
        <v>17</v>
      </c>
      <c r="L213" s="41">
        <f>SUM(L214:L218)</f>
        <v>34263</v>
      </c>
    </row>
    <row r="214" spans="2:12" ht="28.5">
      <c r="B214" s="13"/>
      <c r="C214" s="19"/>
      <c r="D214" s="36"/>
      <c r="E214" s="36"/>
      <c r="F214" s="36"/>
      <c r="G214" s="36"/>
      <c r="H214" s="36"/>
      <c r="I214" s="36" t="s">
        <v>18</v>
      </c>
      <c r="J214" s="36"/>
      <c r="K214" s="39" t="s">
        <v>11</v>
      </c>
      <c r="L214" s="41">
        <v>25908</v>
      </c>
    </row>
    <row r="215" spans="2:12" ht="28.5">
      <c r="B215" s="13"/>
      <c r="C215" s="19"/>
      <c r="D215" s="36"/>
      <c r="E215" s="36"/>
      <c r="F215" s="36"/>
      <c r="G215" s="36"/>
      <c r="H215" s="36"/>
      <c r="I215" s="36" t="s">
        <v>19</v>
      </c>
      <c r="J215" s="36"/>
      <c r="K215" s="39" t="s">
        <v>13</v>
      </c>
      <c r="L215" s="41"/>
    </row>
    <row r="216" spans="2:12" ht="28.5">
      <c r="B216" s="13"/>
      <c r="C216" s="19"/>
      <c r="D216" s="36"/>
      <c r="E216" s="36"/>
      <c r="F216" s="36"/>
      <c r="G216" s="36"/>
      <c r="H216" s="36"/>
      <c r="I216" s="36" t="s">
        <v>20</v>
      </c>
      <c r="J216" s="36"/>
      <c r="K216" s="39" t="s">
        <v>15</v>
      </c>
      <c r="L216" s="41">
        <v>2356</v>
      </c>
    </row>
    <row r="217" spans="2:12" ht="14.25">
      <c r="B217" s="13"/>
      <c r="C217" s="19"/>
      <c r="D217" s="36"/>
      <c r="E217" s="36"/>
      <c r="F217" s="36"/>
      <c r="G217" s="36"/>
      <c r="H217" s="36"/>
      <c r="I217" s="36" t="s">
        <v>21</v>
      </c>
      <c r="J217" s="36"/>
      <c r="K217" s="39" t="s">
        <v>22</v>
      </c>
      <c r="L217" s="41">
        <v>953</v>
      </c>
    </row>
    <row r="218" spans="2:12" ht="28.5">
      <c r="B218" s="13"/>
      <c r="C218" s="19"/>
      <c r="D218" s="36"/>
      <c r="E218" s="36"/>
      <c r="F218" s="36"/>
      <c r="G218" s="36"/>
      <c r="H218" s="36"/>
      <c r="I218" s="36" t="s">
        <v>23</v>
      </c>
      <c r="J218" s="36"/>
      <c r="K218" s="39" t="s">
        <v>24</v>
      </c>
      <c r="L218" s="41">
        <v>5046</v>
      </c>
    </row>
    <row r="219" spans="2:12" ht="28.5">
      <c r="B219" s="13"/>
      <c r="C219" s="19"/>
      <c r="D219" s="36"/>
      <c r="E219" s="36"/>
      <c r="F219" s="36"/>
      <c r="G219" s="36"/>
      <c r="H219" s="36" t="s">
        <v>25</v>
      </c>
      <c r="I219" s="36"/>
      <c r="J219" s="36"/>
      <c r="K219" s="39" t="s">
        <v>26</v>
      </c>
      <c r="L219" s="41">
        <v>1867</v>
      </c>
    </row>
    <row r="220" spans="2:12" ht="14.25">
      <c r="B220" s="13"/>
      <c r="C220" s="19"/>
      <c r="D220" s="36"/>
      <c r="E220" s="36"/>
      <c r="F220" s="36"/>
      <c r="G220" s="36">
        <v>412</v>
      </c>
      <c r="H220" s="36"/>
      <c r="I220" s="36"/>
      <c r="J220" s="36"/>
      <c r="K220" s="39" t="s">
        <v>27</v>
      </c>
      <c r="L220" s="41">
        <f>SUM(L221:L222)</f>
        <v>0</v>
      </c>
    </row>
    <row r="221" spans="2:12" ht="14.25">
      <c r="B221" s="13"/>
      <c r="C221" s="19"/>
      <c r="D221" s="36"/>
      <c r="E221" s="36"/>
      <c r="F221" s="36"/>
      <c r="G221" s="36"/>
      <c r="H221" s="55"/>
      <c r="I221" s="55"/>
      <c r="J221" s="55"/>
      <c r="K221" s="76"/>
      <c r="L221" s="41"/>
    </row>
    <row r="222" spans="2:12" ht="14.25">
      <c r="B222" s="13"/>
      <c r="C222" s="19"/>
      <c r="D222" s="36"/>
      <c r="E222" s="36"/>
      <c r="F222" s="36"/>
      <c r="G222" s="36"/>
      <c r="H222" s="36" t="s">
        <v>30</v>
      </c>
      <c r="I222" s="36"/>
      <c r="J222" s="36"/>
      <c r="K222" s="39" t="s">
        <v>31</v>
      </c>
      <c r="L222" s="41"/>
    </row>
    <row r="223" spans="2:12" ht="14.25">
      <c r="B223" s="13"/>
      <c r="C223" s="19"/>
      <c r="D223" s="36"/>
      <c r="E223" s="36"/>
      <c r="F223" s="36"/>
      <c r="G223" s="36">
        <v>413</v>
      </c>
      <c r="H223" s="36"/>
      <c r="I223" s="36"/>
      <c r="J223" s="36"/>
      <c r="K223" s="39" t="s">
        <v>33</v>
      </c>
      <c r="L223" s="41">
        <f>SUM(L224,L226,L228)</f>
        <v>6400</v>
      </c>
    </row>
    <row r="224" spans="2:12" ht="14.25">
      <c r="B224" s="13"/>
      <c r="C224" s="19"/>
      <c r="D224" s="36"/>
      <c r="E224" s="36"/>
      <c r="F224" s="36"/>
      <c r="G224" s="52"/>
      <c r="H224" s="52" t="s">
        <v>93</v>
      </c>
      <c r="I224" s="52"/>
      <c r="J224" s="52"/>
      <c r="K224" s="53" t="s">
        <v>94</v>
      </c>
      <c r="L224" s="41">
        <f>L225</f>
        <v>400</v>
      </c>
    </row>
    <row r="225" spans="2:12" ht="14.25">
      <c r="B225" s="13"/>
      <c r="C225" s="19"/>
      <c r="D225" s="36"/>
      <c r="E225" s="36"/>
      <c r="F225" s="36"/>
      <c r="G225" s="52"/>
      <c r="H225" s="52"/>
      <c r="I225" s="52" t="s">
        <v>95</v>
      </c>
      <c r="J225" s="52"/>
      <c r="K225" s="53" t="s">
        <v>141</v>
      </c>
      <c r="L225" s="41">
        <v>400</v>
      </c>
    </row>
    <row r="226" spans="2:12" ht="14.25">
      <c r="B226" s="13"/>
      <c r="C226" s="19"/>
      <c r="D226" s="36"/>
      <c r="E226" s="36"/>
      <c r="F226" s="36"/>
      <c r="G226" s="36"/>
      <c r="H226" s="36" t="s">
        <v>40</v>
      </c>
      <c r="I226" s="36"/>
      <c r="J226" s="36"/>
      <c r="K226" s="39" t="s">
        <v>41</v>
      </c>
      <c r="L226" s="41">
        <f>SUM(L227)</f>
        <v>5000</v>
      </c>
    </row>
    <row r="227" spans="2:12" ht="28.5">
      <c r="B227" s="13"/>
      <c r="C227" s="19"/>
      <c r="D227" s="36"/>
      <c r="E227" s="36"/>
      <c r="F227" s="36"/>
      <c r="G227" s="36"/>
      <c r="H227" s="36"/>
      <c r="I227" s="36" t="s">
        <v>42</v>
      </c>
      <c r="J227" s="36"/>
      <c r="K227" s="39" t="s">
        <v>387</v>
      </c>
      <c r="L227" s="41">
        <v>5000</v>
      </c>
    </row>
    <row r="228" spans="2:12" ht="14.25">
      <c r="B228" s="13"/>
      <c r="C228" s="19"/>
      <c r="D228" s="36"/>
      <c r="E228" s="36"/>
      <c r="F228" s="36"/>
      <c r="G228" s="36"/>
      <c r="H228" s="36" t="s">
        <v>97</v>
      </c>
      <c r="I228" s="36"/>
      <c r="J228" s="36"/>
      <c r="K228" s="39" t="s">
        <v>98</v>
      </c>
      <c r="L228" s="41">
        <f>SUM(L229)</f>
        <v>1000</v>
      </c>
    </row>
    <row r="229" spans="2:12" ht="14.25">
      <c r="B229" s="13"/>
      <c r="C229" s="19"/>
      <c r="D229" s="36"/>
      <c r="E229" s="36"/>
      <c r="F229" s="36"/>
      <c r="G229" s="36"/>
      <c r="H229" s="36"/>
      <c r="I229" s="36" t="s">
        <v>287</v>
      </c>
      <c r="J229" s="36"/>
      <c r="K229" s="39" t="s">
        <v>288</v>
      </c>
      <c r="L229" s="41">
        <v>1000</v>
      </c>
    </row>
    <row r="230" spans="2:12" ht="14.25">
      <c r="B230" s="13"/>
      <c r="C230" s="19"/>
      <c r="D230" s="36"/>
      <c r="E230" s="36"/>
      <c r="F230" s="36"/>
      <c r="G230" s="36"/>
      <c r="H230" s="36"/>
      <c r="I230" s="36"/>
      <c r="J230" s="36"/>
      <c r="K230" s="39"/>
      <c r="L230" s="41"/>
    </row>
    <row r="231" spans="2:12" ht="14.25">
      <c r="B231" s="13"/>
      <c r="C231" s="19"/>
      <c r="D231" s="36"/>
      <c r="E231" s="36"/>
      <c r="F231" s="36"/>
      <c r="G231" s="36"/>
      <c r="H231" s="36"/>
      <c r="I231" s="36"/>
      <c r="J231" s="36"/>
      <c r="K231" s="39"/>
      <c r="L231" s="41"/>
    </row>
    <row r="232" spans="2:12" ht="14.25">
      <c r="B232" s="13"/>
      <c r="C232" s="19"/>
      <c r="D232" s="36"/>
      <c r="E232" s="36"/>
      <c r="F232" s="36"/>
      <c r="G232" s="36">
        <v>419</v>
      </c>
      <c r="H232" s="36"/>
      <c r="I232" s="36"/>
      <c r="J232" s="36"/>
      <c r="K232" s="39" t="s">
        <v>117</v>
      </c>
      <c r="L232" s="41">
        <f>SUM(L233)</f>
        <v>3000</v>
      </c>
    </row>
    <row r="233" spans="2:12" ht="14.25">
      <c r="B233" s="13"/>
      <c r="C233" s="19"/>
      <c r="D233" s="36"/>
      <c r="E233" s="36"/>
      <c r="F233" s="36"/>
      <c r="G233" s="36"/>
      <c r="H233" s="36" t="s">
        <v>291</v>
      </c>
      <c r="I233" s="36"/>
      <c r="J233" s="36"/>
      <c r="K233" s="39" t="s">
        <v>292</v>
      </c>
      <c r="L233" s="41">
        <v>3000</v>
      </c>
    </row>
    <row r="234" spans="2:12" ht="42.75">
      <c r="B234" s="13"/>
      <c r="C234" s="19"/>
      <c r="D234" s="36"/>
      <c r="E234" s="36"/>
      <c r="F234" s="37">
        <v>43</v>
      </c>
      <c r="G234" s="36"/>
      <c r="H234" s="36"/>
      <c r="I234" s="36"/>
      <c r="J234" s="36"/>
      <c r="K234" s="42" t="s">
        <v>59</v>
      </c>
      <c r="L234" s="43">
        <f>SUM(L235)</f>
        <v>25000</v>
      </c>
    </row>
    <row r="235" spans="2:12" ht="40.5" customHeight="1">
      <c r="B235" s="13"/>
      <c r="C235" s="19"/>
      <c r="D235" s="36"/>
      <c r="E235" s="36"/>
      <c r="F235" s="36"/>
      <c r="G235" s="36">
        <v>431</v>
      </c>
      <c r="H235" s="36"/>
      <c r="I235" s="36"/>
      <c r="J235" s="36"/>
      <c r="K235" s="39" t="s">
        <v>59</v>
      </c>
      <c r="L235" s="41">
        <f>SUM(L236)</f>
        <v>25000</v>
      </c>
    </row>
    <row r="236" spans="2:12" ht="28.5">
      <c r="B236" s="13"/>
      <c r="C236" s="19"/>
      <c r="D236" s="36"/>
      <c r="E236" s="36"/>
      <c r="F236" s="36"/>
      <c r="G236" s="36"/>
      <c r="H236" s="36" t="s">
        <v>65</v>
      </c>
      <c r="I236" s="36"/>
      <c r="J236" s="36"/>
      <c r="K236" s="39" t="s">
        <v>66</v>
      </c>
      <c r="L236" s="41">
        <f>SUM(L237)</f>
        <v>25000</v>
      </c>
    </row>
    <row r="237" spans="2:12" ht="29.25" customHeight="1">
      <c r="B237" s="13"/>
      <c r="C237" s="19"/>
      <c r="D237" s="36"/>
      <c r="E237" s="36"/>
      <c r="F237" s="36"/>
      <c r="G237" s="36"/>
      <c r="H237" s="36"/>
      <c r="I237" s="36" t="s">
        <v>397</v>
      </c>
      <c r="J237" s="36"/>
      <c r="K237" s="39" t="s">
        <v>398</v>
      </c>
      <c r="L237" s="41">
        <v>25000</v>
      </c>
    </row>
    <row r="238" spans="2:12" ht="14.25">
      <c r="B238" s="13"/>
      <c r="C238" s="19"/>
      <c r="D238" s="36"/>
      <c r="E238" s="36"/>
      <c r="F238" s="36"/>
      <c r="G238" s="36"/>
      <c r="H238" s="36"/>
      <c r="I238" s="36"/>
      <c r="J238" s="36"/>
      <c r="K238" s="39"/>
      <c r="L238" s="41"/>
    </row>
    <row r="239" spans="2:12" ht="14.25">
      <c r="B239" s="13"/>
      <c r="C239" s="19"/>
      <c r="D239" s="36"/>
      <c r="E239" s="36"/>
      <c r="F239" s="36"/>
      <c r="G239" s="36"/>
      <c r="H239" s="36"/>
      <c r="I239" s="36"/>
      <c r="J239" s="36"/>
      <c r="K239" s="39"/>
      <c r="L239" s="41"/>
    </row>
    <row r="240" spans="2:12" ht="18" customHeight="1">
      <c r="B240" s="4"/>
      <c r="C240" s="19"/>
      <c r="D240" s="23"/>
      <c r="E240" s="23"/>
      <c r="F240" s="23"/>
      <c r="G240" s="23"/>
      <c r="H240" s="23"/>
      <c r="I240" s="23"/>
      <c r="J240" s="23"/>
      <c r="K240" s="45" t="s">
        <v>222</v>
      </c>
      <c r="L240" s="46">
        <f>SUM(L205,L234)</f>
        <v>550120</v>
      </c>
    </row>
    <row r="241" spans="2:12" ht="14.25">
      <c r="B241" s="9"/>
      <c r="C241" s="19"/>
      <c r="D241" s="47"/>
      <c r="E241" s="47"/>
      <c r="F241" s="47"/>
      <c r="G241" s="47"/>
      <c r="H241" s="47"/>
      <c r="I241" s="47"/>
      <c r="J241" s="47"/>
      <c r="K241" s="48"/>
      <c r="L241" s="55"/>
    </row>
    <row r="242" spans="2:12" s="10" customFormat="1" ht="28.5">
      <c r="B242" s="2">
        <v>6</v>
      </c>
      <c r="C242" s="21"/>
      <c r="D242" s="31">
        <v>6</v>
      </c>
      <c r="E242" s="32" t="s">
        <v>364</v>
      </c>
      <c r="F242" s="33" t="s">
        <v>0</v>
      </c>
      <c r="G242" s="33" t="s">
        <v>0</v>
      </c>
      <c r="H242" s="33" t="s">
        <v>0</v>
      </c>
      <c r="I242" s="33" t="s">
        <v>0</v>
      </c>
      <c r="J242" s="33"/>
      <c r="K242" s="34" t="s">
        <v>92</v>
      </c>
      <c r="L242" s="89" t="s">
        <v>577</v>
      </c>
    </row>
    <row r="243" spans="2:12" ht="18.75" customHeight="1">
      <c r="B243" s="13"/>
      <c r="C243" s="19"/>
      <c r="D243" s="36"/>
      <c r="E243" s="36"/>
      <c r="F243" s="36"/>
      <c r="G243" s="36"/>
      <c r="H243" s="36"/>
      <c r="I243" s="36"/>
      <c r="J243" s="36"/>
      <c r="K243" s="36"/>
      <c r="L243" s="55"/>
    </row>
    <row r="244" spans="2:12" ht="18" customHeight="1">
      <c r="B244" s="13"/>
      <c r="C244" s="19"/>
      <c r="D244" s="36"/>
      <c r="E244" s="36"/>
      <c r="F244" s="37">
        <v>41</v>
      </c>
      <c r="G244" s="36"/>
      <c r="H244" s="36"/>
      <c r="I244" s="36"/>
      <c r="J244" s="36"/>
      <c r="K244" s="37" t="s">
        <v>2</v>
      </c>
      <c r="L244" s="43">
        <f>SUM(L245,L259,L267,L273,L278,L288)</f>
        <v>1864261</v>
      </c>
    </row>
    <row r="245" spans="2:12" ht="28.5">
      <c r="B245" s="13"/>
      <c r="C245" s="19"/>
      <c r="D245" s="36"/>
      <c r="E245" s="36"/>
      <c r="F245" s="36"/>
      <c r="G245" s="36">
        <v>411</v>
      </c>
      <c r="H245" s="36"/>
      <c r="I245" s="36"/>
      <c r="J245" s="36"/>
      <c r="K245" s="39" t="s">
        <v>3</v>
      </c>
      <c r="L245" s="41">
        <f>SUM(L246:L248,L252,L258)</f>
        <v>552911</v>
      </c>
    </row>
    <row r="246" spans="2:12" ht="14.25">
      <c r="B246" s="13"/>
      <c r="C246" s="19"/>
      <c r="D246" s="36"/>
      <c r="E246" s="36"/>
      <c r="F246" s="36"/>
      <c r="G246" s="36"/>
      <c r="H246" s="36" t="s">
        <v>4</v>
      </c>
      <c r="I246" s="36"/>
      <c r="J246" s="36"/>
      <c r="K246" s="36" t="s">
        <v>5</v>
      </c>
      <c r="L246" s="41">
        <v>402844</v>
      </c>
    </row>
    <row r="247" spans="2:12" ht="14.25">
      <c r="B247" s="13"/>
      <c r="C247" s="19"/>
      <c r="D247" s="36"/>
      <c r="E247" s="36"/>
      <c r="F247" s="36"/>
      <c r="G247" s="36"/>
      <c r="H247" s="36" t="s">
        <v>6</v>
      </c>
      <c r="I247" s="36"/>
      <c r="J247" s="36"/>
      <c r="K247" s="36" t="s">
        <v>7</v>
      </c>
      <c r="L247" s="41">
        <v>34170</v>
      </c>
    </row>
    <row r="248" spans="2:12" ht="14.25">
      <c r="B248" s="13"/>
      <c r="C248" s="19"/>
      <c r="D248" s="36"/>
      <c r="E248" s="36"/>
      <c r="F248" s="36"/>
      <c r="G248" s="36"/>
      <c r="H248" s="36" t="s">
        <v>8</v>
      </c>
      <c r="I248" s="36"/>
      <c r="J248" s="36"/>
      <c r="K248" s="36" t="s">
        <v>9</v>
      </c>
      <c r="L248" s="41">
        <f>SUM(L249:L251)</f>
        <v>76513</v>
      </c>
    </row>
    <row r="249" spans="2:12" ht="28.5">
      <c r="B249" s="13"/>
      <c r="C249" s="19"/>
      <c r="D249" s="36"/>
      <c r="E249" s="36"/>
      <c r="F249" s="36"/>
      <c r="G249" s="36"/>
      <c r="H249" s="36"/>
      <c r="I249" s="36" t="s">
        <v>10</v>
      </c>
      <c r="J249" s="36"/>
      <c r="K249" s="39" t="s">
        <v>11</v>
      </c>
      <c r="L249" s="41">
        <v>74003</v>
      </c>
    </row>
    <row r="250" spans="2:12" ht="28.5">
      <c r="B250" s="13"/>
      <c r="C250" s="19"/>
      <c r="D250" s="36"/>
      <c r="E250" s="36"/>
      <c r="F250" s="36"/>
      <c r="G250" s="36"/>
      <c r="H250" s="36"/>
      <c r="I250" s="36" t="s">
        <v>12</v>
      </c>
      <c r="J250" s="36"/>
      <c r="K250" s="39" t="s">
        <v>13</v>
      </c>
      <c r="L250" s="41"/>
    </row>
    <row r="251" spans="2:12" ht="28.5">
      <c r="B251" s="13"/>
      <c r="C251" s="19"/>
      <c r="D251" s="36"/>
      <c r="E251" s="36"/>
      <c r="F251" s="36"/>
      <c r="G251" s="36"/>
      <c r="H251" s="36"/>
      <c r="I251" s="36" t="s">
        <v>14</v>
      </c>
      <c r="J251" s="36"/>
      <c r="K251" s="39" t="s">
        <v>15</v>
      </c>
      <c r="L251" s="41">
        <v>2510</v>
      </c>
    </row>
    <row r="252" spans="2:12" ht="14.25">
      <c r="B252" s="13"/>
      <c r="C252" s="19"/>
      <c r="D252" s="36"/>
      <c r="E252" s="36"/>
      <c r="F252" s="36"/>
      <c r="G252" s="36"/>
      <c r="H252" s="36" t="s">
        <v>16</v>
      </c>
      <c r="I252" s="36"/>
      <c r="J252" s="36"/>
      <c r="K252" s="36" t="s">
        <v>17</v>
      </c>
      <c r="L252" s="41">
        <f>SUM(L253:L257)</f>
        <v>34879</v>
      </c>
    </row>
    <row r="253" spans="2:12" ht="28.5">
      <c r="B253" s="13"/>
      <c r="C253" s="19"/>
      <c r="D253" s="36"/>
      <c r="E253" s="36"/>
      <c r="F253" s="36"/>
      <c r="G253" s="36"/>
      <c r="H253" s="36"/>
      <c r="I253" s="36" t="s">
        <v>18</v>
      </c>
      <c r="J253" s="36"/>
      <c r="K253" s="39" t="s">
        <v>11</v>
      </c>
      <c r="L253" s="41">
        <v>27182</v>
      </c>
    </row>
    <row r="254" spans="2:12" ht="28.5">
      <c r="B254" s="13"/>
      <c r="C254" s="19"/>
      <c r="D254" s="36"/>
      <c r="E254" s="36"/>
      <c r="F254" s="36"/>
      <c r="G254" s="36"/>
      <c r="H254" s="36"/>
      <c r="I254" s="36" t="s">
        <v>19</v>
      </c>
      <c r="J254" s="36"/>
      <c r="K254" s="39" t="s">
        <v>13</v>
      </c>
      <c r="L254" s="41"/>
    </row>
    <row r="255" spans="2:12" ht="28.5">
      <c r="B255" s="13"/>
      <c r="C255" s="19"/>
      <c r="D255" s="36"/>
      <c r="E255" s="36"/>
      <c r="F255" s="36"/>
      <c r="G255" s="36"/>
      <c r="H255" s="36"/>
      <c r="I255" s="36" t="s">
        <v>20</v>
      </c>
      <c r="J255" s="36"/>
      <c r="K255" s="39" t="s">
        <v>15</v>
      </c>
      <c r="L255" s="41">
        <v>2510</v>
      </c>
    </row>
    <row r="256" spans="2:12" ht="14.25">
      <c r="B256" s="13"/>
      <c r="C256" s="19"/>
      <c r="D256" s="36"/>
      <c r="E256" s="36"/>
      <c r="F256" s="36"/>
      <c r="G256" s="36"/>
      <c r="H256" s="36"/>
      <c r="I256" s="36" t="s">
        <v>21</v>
      </c>
      <c r="J256" s="36"/>
      <c r="K256" s="39" t="s">
        <v>22</v>
      </c>
      <c r="L256" s="41">
        <v>1004</v>
      </c>
    </row>
    <row r="257" spans="2:12" ht="28.5">
      <c r="B257" s="13"/>
      <c r="C257" s="19"/>
      <c r="D257" s="36"/>
      <c r="E257" s="36"/>
      <c r="F257" s="36"/>
      <c r="G257" s="36"/>
      <c r="H257" s="36"/>
      <c r="I257" s="36" t="s">
        <v>23</v>
      </c>
      <c r="J257" s="36"/>
      <c r="K257" s="39" t="s">
        <v>24</v>
      </c>
      <c r="L257" s="41">
        <v>4183</v>
      </c>
    </row>
    <row r="258" spans="2:12" ht="28.5">
      <c r="B258" s="13"/>
      <c r="C258" s="19"/>
      <c r="D258" s="36"/>
      <c r="E258" s="36"/>
      <c r="F258" s="36"/>
      <c r="G258" s="36"/>
      <c r="H258" s="36" t="s">
        <v>25</v>
      </c>
      <c r="I258" s="36"/>
      <c r="J258" s="36"/>
      <c r="K258" s="39" t="s">
        <v>26</v>
      </c>
      <c r="L258" s="41">
        <v>4505</v>
      </c>
    </row>
    <row r="259" spans="2:12" ht="14.25">
      <c r="B259" s="13"/>
      <c r="C259" s="19"/>
      <c r="D259" s="36"/>
      <c r="E259" s="36"/>
      <c r="F259" s="36"/>
      <c r="G259" s="36">
        <v>413</v>
      </c>
      <c r="H259" s="36"/>
      <c r="I259" s="36"/>
      <c r="J259" s="36"/>
      <c r="K259" s="39" t="s">
        <v>33</v>
      </c>
      <c r="L259" s="41">
        <f>SUM(L260,L262,L264)</f>
        <v>190650</v>
      </c>
    </row>
    <row r="260" spans="2:12" ht="14.25">
      <c r="B260" s="13"/>
      <c r="C260" s="19"/>
      <c r="D260" s="36"/>
      <c r="E260" s="36"/>
      <c r="F260" s="36"/>
      <c r="G260" s="36"/>
      <c r="H260" s="36" t="s">
        <v>34</v>
      </c>
      <c r="I260" s="36"/>
      <c r="J260" s="36"/>
      <c r="K260" s="39" t="s">
        <v>35</v>
      </c>
      <c r="L260" s="41">
        <f>SUM(L261)</f>
        <v>40000</v>
      </c>
    </row>
    <row r="261" spans="2:12" ht="14.25">
      <c r="B261" s="13"/>
      <c r="C261" s="19"/>
      <c r="D261" s="36"/>
      <c r="E261" s="36"/>
      <c r="F261" s="36"/>
      <c r="G261" s="36"/>
      <c r="H261" s="36"/>
      <c r="I261" s="36" t="s">
        <v>36</v>
      </c>
      <c r="J261" s="36"/>
      <c r="K261" s="39" t="s">
        <v>37</v>
      </c>
      <c r="L261" s="41">
        <v>40000</v>
      </c>
    </row>
    <row r="262" spans="2:12" ht="14.25">
      <c r="B262" s="13"/>
      <c r="C262" s="19"/>
      <c r="D262" s="36"/>
      <c r="E262" s="36"/>
      <c r="F262" s="36"/>
      <c r="G262" s="36"/>
      <c r="H262" s="36" t="s">
        <v>93</v>
      </c>
      <c r="I262" s="36"/>
      <c r="J262" s="36"/>
      <c r="K262" s="39" t="s">
        <v>94</v>
      </c>
      <c r="L262" s="41">
        <f>SUM(L263)</f>
        <v>650</v>
      </c>
    </row>
    <row r="263" spans="2:12" ht="14.25">
      <c r="B263" s="13"/>
      <c r="C263" s="19"/>
      <c r="D263" s="36"/>
      <c r="E263" s="36"/>
      <c r="F263" s="36"/>
      <c r="G263" s="36"/>
      <c r="H263" s="36"/>
      <c r="I263" s="36" t="s">
        <v>95</v>
      </c>
      <c r="J263" s="36"/>
      <c r="K263" s="39" t="s">
        <v>96</v>
      </c>
      <c r="L263" s="41">
        <v>650</v>
      </c>
    </row>
    <row r="264" spans="2:12" ht="14.25">
      <c r="B264" s="13"/>
      <c r="C264" s="19"/>
      <c r="D264" s="36"/>
      <c r="E264" s="36"/>
      <c r="F264" s="36"/>
      <c r="G264" s="36"/>
      <c r="H264" s="36" t="s">
        <v>97</v>
      </c>
      <c r="I264" s="36"/>
      <c r="J264" s="36"/>
      <c r="K264" s="39" t="s">
        <v>98</v>
      </c>
      <c r="L264" s="41">
        <f>SUM(L265)</f>
        <v>150000</v>
      </c>
    </row>
    <row r="265" spans="2:12" ht="42.75">
      <c r="B265" s="13"/>
      <c r="C265" s="19"/>
      <c r="D265" s="36"/>
      <c r="E265" s="36"/>
      <c r="F265" s="36"/>
      <c r="G265" s="36"/>
      <c r="H265" s="36"/>
      <c r="I265" s="36" t="s">
        <v>99</v>
      </c>
      <c r="J265" s="36"/>
      <c r="K265" s="39" t="s">
        <v>406</v>
      </c>
      <c r="L265" s="41">
        <v>150000</v>
      </c>
    </row>
    <row r="266" spans="2:12" ht="14.25">
      <c r="B266" s="13"/>
      <c r="C266" s="19"/>
      <c r="D266" s="36"/>
      <c r="E266" s="36"/>
      <c r="F266" s="36"/>
      <c r="G266" s="36"/>
      <c r="H266" s="36"/>
      <c r="I266" s="36"/>
      <c r="J266" s="36"/>
      <c r="K266" s="39"/>
      <c r="L266" s="41"/>
    </row>
    <row r="267" spans="2:12" ht="14.25">
      <c r="B267" s="13"/>
      <c r="C267" s="19"/>
      <c r="D267" s="36"/>
      <c r="E267" s="36"/>
      <c r="F267" s="36"/>
      <c r="G267" s="36">
        <v>414</v>
      </c>
      <c r="H267" s="36"/>
      <c r="I267" s="36"/>
      <c r="J267" s="36"/>
      <c r="K267" s="39" t="s">
        <v>44</v>
      </c>
      <c r="L267" s="41">
        <f>SUM(L268:L269,L270,L272)</f>
        <v>77500</v>
      </c>
    </row>
    <row r="268" spans="2:12" ht="42.75">
      <c r="B268" s="13"/>
      <c r="C268" s="19"/>
      <c r="D268" s="36"/>
      <c r="E268" s="36"/>
      <c r="F268" s="36"/>
      <c r="G268" s="36"/>
      <c r="H268" s="36" t="s">
        <v>49</v>
      </c>
      <c r="I268" s="36"/>
      <c r="J268" s="36"/>
      <c r="K268" s="39" t="s">
        <v>50</v>
      </c>
      <c r="L268" s="41">
        <v>55000</v>
      </c>
    </row>
    <row r="269" spans="2:12" ht="28.5">
      <c r="B269" s="13"/>
      <c r="C269" s="19"/>
      <c r="D269" s="36"/>
      <c r="E269" s="36"/>
      <c r="F269" s="36"/>
      <c r="G269" s="36"/>
      <c r="H269" s="36" t="s">
        <v>51</v>
      </c>
      <c r="I269" s="36"/>
      <c r="J269" s="36"/>
      <c r="K269" s="39" t="s">
        <v>52</v>
      </c>
      <c r="L269" s="41">
        <v>15000</v>
      </c>
    </row>
    <row r="270" spans="2:12" ht="28.5">
      <c r="B270" s="13"/>
      <c r="C270" s="19"/>
      <c r="D270" s="36"/>
      <c r="E270" s="36"/>
      <c r="F270" s="36"/>
      <c r="G270" s="36"/>
      <c r="H270" s="36" t="s">
        <v>110</v>
      </c>
      <c r="I270" s="36"/>
      <c r="J270" s="36"/>
      <c r="K270" s="39" t="s">
        <v>111</v>
      </c>
      <c r="L270" s="41">
        <f>SUM(L271)</f>
        <v>7500</v>
      </c>
    </row>
    <row r="271" spans="2:12" ht="14.25">
      <c r="B271" s="13"/>
      <c r="C271" s="19"/>
      <c r="D271" s="36"/>
      <c r="E271" s="36"/>
      <c r="F271" s="36"/>
      <c r="G271" s="36"/>
      <c r="H271" s="36"/>
      <c r="I271" s="36" t="s">
        <v>434</v>
      </c>
      <c r="J271" s="36"/>
      <c r="K271" s="39" t="s">
        <v>377</v>
      </c>
      <c r="L271" s="41">
        <v>7500</v>
      </c>
    </row>
    <row r="272" spans="2:12" ht="14.25">
      <c r="B272" s="13"/>
      <c r="C272" s="19"/>
      <c r="D272" s="36"/>
      <c r="E272" s="36"/>
      <c r="F272" s="36"/>
      <c r="G272" s="36"/>
      <c r="H272" s="36"/>
      <c r="I272" s="36"/>
      <c r="J272" s="36"/>
      <c r="K272" s="39"/>
      <c r="L272" s="41"/>
    </row>
    <row r="273" spans="2:12" ht="14.25">
      <c r="B273" s="13"/>
      <c r="C273" s="19"/>
      <c r="D273" s="36"/>
      <c r="E273" s="36"/>
      <c r="F273" s="36"/>
      <c r="G273" s="36">
        <v>416</v>
      </c>
      <c r="H273" s="36"/>
      <c r="I273" s="55"/>
      <c r="J273" s="55"/>
      <c r="K273" s="76" t="s">
        <v>158</v>
      </c>
      <c r="L273" s="41">
        <f>SUM(L274,L276)</f>
        <v>585000</v>
      </c>
    </row>
    <row r="274" spans="2:12" ht="14.25">
      <c r="B274" s="13"/>
      <c r="C274" s="19"/>
      <c r="D274" s="36"/>
      <c r="E274" s="36"/>
      <c r="F274" s="36"/>
      <c r="G274" s="36"/>
      <c r="H274" s="36" t="s">
        <v>159</v>
      </c>
      <c r="I274" s="55"/>
      <c r="J274" s="55"/>
      <c r="K274" s="76" t="s">
        <v>160</v>
      </c>
      <c r="L274" s="41">
        <f>SUM(L275)</f>
        <v>0</v>
      </c>
    </row>
    <row r="275" spans="2:12" ht="30.75" customHeight="1">
      <c r="B275" s="13"/>
      <c r="C275" s="19"/>
      <c r="D275" s="36"/>
      <c r="E275" s="36"/>
      <c r="F275" s="36"/>
      <c r="G275" s="36"/>
      <c r="H275" s="36"/>
      <c r="I275" s="55" t="s">
        <v>161</v>
      </c>
      <c r="J275" s="55"/>
      <c r="K275" s="76" t="s">
        <v>575</v>
      </c>
      <c r="L275" s="41"/>
    </row>
    <row r="276" spans="2:12" ht="30.75" customHeight="1">
      <c r="B276" s="13"/>
      <c r="C276" s="19"/>
      <c r="D276" s="36"/>
      <c r="E276" s="36"/>
      <c r="F276" s="36"/>
      <c r="G276" s="36"/>
      <c r="H276" s="36" t="s">
        <v>388</v>
      </c>
      <c r="I276" s="55"/>
      <c r="J276" s="55"/>
      <c r="K276" s="76" t="s">
        <v>389</v>
      </c>
      <c r="L276" s="41">
        <f>SUM(L277)</f>
        <v>585000</v>
      </c>
    </row>
    <row r="277" spans="2:12" ht="30.75" customHeight="1">
      <c r="B277" s="13"/>
      <c r="C277" s="19"/>
      <c r="D277" s="36"/>
      <c r="E277" s="36"/>
      <c r="F277" s="36"/>
      <c r="G277" s="36"/>
      <c r="H277" s="36"/>
      <c r="I277" s="55" t="s">
        <v>390</v>
      </c>
      <c r="J277" s="55"/>
      <c r="K277" s="76" t="s">
        <v>391</v>
      </c>
      <c r="L277" s="41">
        <v>585000</v>
      </c>
    </row>
    <row r="278" spans="2:12" ht="23.25" customHeight="1">
      <c r="B278" s="13"/>
      <c r="C278" s="19"/>
      <c r="D278" s="36"/>
      <c r="E278" s="36"/>
      <c r="F278" s="36"/>
      <c r="G278" s="55">
        <v>418</v>
      </c>
      <c r="H278" s="55"/>
      <c r="I278" s="55"/>
      <c r="J278" s="55"/>
      <c r="K278" s="76" t="s">
        <v>517</v>
      </c>
      <c r="L278" s="41">
        <f>SUM(L279)</f>
        <v>455000</v>
      </c>
    </row>
    <row r="279" spans="2:12" ht="30" customHeight="1">
      <c r="B279" s="13"/>
      <c r="C279" s="19"/>
      <c r="D279" s="36"/>
      <c r="E279" s="36"/>
      <c r="F279" s="36"/>
      <c r="G279" s="55"/>
      <c r="H279" s="55" t="s">
        <v>280</v>
      </c>
      <c r="I279" s="55"/>
      <c r="J279" s="55"/>
      <c r="K279" s="76" t="s">
        <v>279</v>
      </c>
      <c r="L279" s="41">
        <f>L280+L285</f>
        <v>455000</v>
      </c>
    </row>
    <row r="280" spans="2:12" ht="30" customHeight="1">
      <c r="B280" s="13"/>
      <c r="C280" s="19"/>
      <c r="D280" s="36"/>
      <c r="E280" s="36"/>
      <c r="F280" s="36"/>
      <c r="G280" s="55"/>
      <c r="H280" s="55"/>
      <c r="I280" s="55" t="s">
        <v>519</v>
      </c>
      <c r="J280" s="55"/>
      <c r="K280" s="76" t="s">
        <v>508</v>
      </c>
      <c r="L280" s="41">
        <f>SUM(L281:L284)</f>
        <v>415000</v>
      </c>
    </row>
    <row r="281" spans="2:12" ht="30.75" customHeight="1">
      <c r="B281" s="13"/>
      <c r="C281" s="19"/>
      <c r="D281" s="36"/>
      <c r="E281" s="36"/>
      <c r="F281" s="36"/>
      <c r="G281" s="55"/>
      <c r="H281" s="55"/>
      <c r="I281" s="86"/>
      <c r="J281" s="55" t="s">
        <v>520</v>
      </c>
      <c r="K281" s="76" t="s">
        <v>506</v>
      </c>
      <c r="L281" s="41">
        <v>330000</v>
      </c>
    </row>
    <row r="282" spans="2:12" ht="30.75" customHeight="1">
      <c r="B282" s="13"/>
      <c r="C282" s="19"/>
      <c r="D282" s="36"/>
      <c r="E282" s="36"/>
      <c r="F282" s="36"/>
      <c r="G282" s="55"/>
      <c r="H282" s="55"/>
      <c r="I282" s="86"/>
      <c r="J282" s="55" t="s">
        <v>521</v>
      </c>
      <c r="K282" s="76" t="s">
        <v>509</v>
      </c>
      <c r="L282" s="41">
        <v>15000</v>
      </c>
    </row>
    <row r="283" spans="2:12" ht="30.75" customHeight="1">
      <c r="B283" s="13"/>
      <c r="C283" s="19"/>
      <c r="D283" s="36"/>
      <c r="E283" s="36"/>
      <c r="F283" s="36"/>
      <c r="G283" s="55"/>
      <c r="H283" s="55"/>
      <c r="I283" s="86"/>
      <c r="J283" s="55" t="s">
        <v>522</v>
      </c>
      <c r="K283" s="76" t="s">
        <v>601</v>
      </c>
      <c r="L283" s="41">
        <v>60000</v>
      </c>
    </row>
    <row r="284" spans="2:12" ht="30.75" customHeight="1">
      <c r="B284" s="13"/>
      <c r="C284" s="19"/>
      <c r="D284" s="36"/>
      <c r="E284" s="36"/>
      <c r="F284" s="36"/>
      <c r="G284" s="55"/>
      <c r="H284" s="55"/>
      <c r="I284" s="86"/>
      <c r="J284" s="55" t="s">
        <v>523</v>
      </c>
      <c r="K284" s="76" t="s">
        <v>507</v>
      </c>
      <c r="L284" s="41">
        <v>10000</v>
      </c>
    </row>
    <row r="285" spans="2:12" ht="30.75" customHeight="1">
      <c r="B285" s="13"/>
      <c r="C285" s="19"/>
      <c r="D285" s="36"/>
      <c r="E285" s="36"/>
      <c r="F285" s="36"/>
      <c r="G285" s="55"/>
      <c r="H285" s="55"/>
      <c r="I285" s="86" t="s">
        <v>524</v>
      </c>
      <c r="J285" s="55"/>
      <c r="K285" s="76" t="s">
        <v>528</v>
      </c>
      <c r="L285" s="41">
        <f>SUM(L286:L287)</f>
        <v>40000</v>
      </c>
    </row>
    <row r="286" spans="2:12" ht="30.75" customHeight="1">
      <c r="B286" s="13"/>
      <c r="C286" s="19"/>
      <c r="D286" s="36"/>
      <c r="E286" s="36"/>
      <c r="F286" s="36"/>
      <c r="G286" s="55"/>
      <c r="H286" s="55"/>
      <c r="I286" s="86"/>
      <c r="J286" s="55" t="s">
        <v>529</v>
      </c>
      <c r="K286" s="76" t="s">
        <v>530</v>
      </c>
      <c r="L286" s="41">
        <v>40000</v>
      </c>
    </row>
    <row r="287" spans="2:12" ht="30.75" customHeight="1">
      <c r="B287" s="13"/>
      <c r="C287" s="19"/>
      <c r="D287" s="36"/>
      <c r="E287" s="36"/>
      <c r="F287" s="36"/>
      <c r="G287" s="55"/>
      <c r="H287" s="55"/>
      <c r="I287" s="86"/>
      <c r="J287" s="55"/>
      <c r="K287" s="76"/>
      <c r="L287" s="41"/>
    </row>
    <row r="288" spans="2:12" ht="38.25" customHeight="1">
      <c r="B288" s="13"/>
      <c r="C288" s="19"/>
      <c r="D288" s="36"/>
      <c r="E288" s="36"/>
      <c r="F288" s="36"/>
      <c r="G288" s="36">
        <v>419</v>
      </c>
      <c r="H288" s="36"/>
      <c r="I288" s="55"/>
      <c r="J288" s="55"/>
      <c r="K288" s="76" t="s">
        <v>117</v>
      </c>
      <c r="L288" s="41">
        <f>SUM(L289,L290)</f>
        <v>3200</v>
      </c>
    </row>
    <row r="289" spans="2:12" ht="14.25">
      <c r="B289" s="13"/>
      <c r="C289" s="19"/>
      <c r="D289" s="36"/>
      <c r="E289" s="36"/>
      <c r="F289" s="36"/>
      <c r="G289" s="36"/>
      <c r="H289" s="36" t="s">
        <v>118</v>
      </c>
      <c r="I289" s="55"/>
      <c r="J289" s="55"/>
      <c r="K289" s="76" t="s">
        <v>102</v>
      </c>
      <c r="L289" s="41">
        <v>2700</v>
      </c>
    </row>
    <row r="290" spans="2:12" ht="14.25">
      <c r="B290" s="13"/>
      <c r="C290" s="19"/>
      <c r="D290" s="36"/>
      <c r="E290" s="36"/>
      <c r="F290" s="36"/>
      <c r="G290" s="36"/>
      <c r="H290" s="36" t="s">
        <v>291</v>
      </c>
      <c r="I290" s="55"/>
      <c r="J290" s="55"/>
      <c r="K290" s="76" t="s">
        <v>292</v>
      </c>
      <c r="L290" s="41">
        <v>500</v>
      </c>
    </row>
    <row r="291" spans="2:12" ht="14.25">
      <c r="B291" s="13"/>
      <c r="C291" s="19"/>
      <c r="D291" s="36"/>
      <c r="E291" s="36"/>
      <c r="F291" s="36"/>
      <c r="G291" s="36"/>
      <c r="H291" s="36"/>
      <c r="I291" s="36"/>
      <c r="J291" s="36"/>
      <c r="K291" s="39"/>
      <c r="L291" s="41"/>
    </row>
    <row r="292" spans="2:12" ht="14.25">
      <c r="B292" s="13"/>
      <c r="C292" s="19"/>
      <c r="D292" s="36"/>
      <c r="E292" s="36"/>
      <c r="F292" s="36"/>
      <c r="G292" s="36"/>
      <c r="H292" s="36"/>
      <c r="I292" s="36"/>
      <c r="J292" s="36"/>
      <c r="K292" s="39"/>
      <c r="L292" s="41"/>
    </row>
    <row r="293" spans="2:12" ht="14.25">
      <c r="B293" s="13"/>
      <c r="C293" s="19"/>
      <c r="D293" s="36"/>
      <c r="E293" s="36"/>
      <c r="F293" s="37">
        <v>46</v>
      </c>
      <c r="G293" s="36"/>
      <c r="H293" s="36"/>
      <c r="I293" s="36"/>
      <c r="J293" s="36"/>
      <c r="K293" s="42" t="s">
        <v>75</v>
      </c>
      <c r="L293" s="43">
        <f>SUM(L294,L298)</f>
        <v>3015735</v>
      </c>
    </row>
    <row r="294" spans="2:12" ht="14.25">
      <c r="B294" s="13"/>
      <c r="C294" s="19"/>
      <c r="D294" s="36"/>
      <c r="E294" s="36"/>
      <c r="F294" s="37"/>
      <c r="G294" s="36">
        <v>461</v>
      </c>
      <c r="H294" s="36"/>
      <c r="I294" s="36"/>
      <c r="J294" s="36"/>
      <c r="K294" s="39" t="s">
        <v>75</v>
      </c>
      <c r="L294" s="41">
        <f>SUM(L295,L297)</f>
        <v>698000</v>
      </c>
    </row>
    <row r="295" spans="2:12" ht="28.5">
      <c r="B295" s="13"/>
      <c r="C295" s="19"/>
      <c r="D295" s="36"/>
      <c r="E295" s="36"/>
      <c r="F295" s="37"/>
      <c r="G295" s="36"/>
      <c r="H295" s="36" t="s">
        <v>171</v>
      </c>
      <c r="I295" s="36"/>
      <c r="J295" s="36"/>
      <c r="K295" s="39" t="s">
        <v>172</v>
      </c>
      <c r="L295" s="41">
        <f>SUM(L296)</f>
        <v>0</v>
      </c>
    </row>
    <row r="296" spans="2:12" ht="28.5">
      <c r="B296" s="13"/>
      <c r="C296" s="19"/>
      <c r="D296" s="36"/>
      <c r="E296" s="36"/>
      <c r="F296" s="37"/>
      <c r="G296" s="36"/>
      <c r="H296" s="36"/>
      <c r="I296" s="36" t="s">
        <v>173</v>
      </c>
      <c r="J296" s="36"/>
      <c r="K296" s="39" t="s">
        <v>174</v>
      </c>
      <c r="L296" s="41"/>
    </row>
    <row r="297" spans="2:12" ht="28.5" customHeight="1">
      <c r="B297" s="13"/>
      <c r="C297" s="19"/>
      <c r="D297" s="36"/>
      <c r="E297" s="36"/>
      <c r="F297" s="37"/>
      <c r="G297" s="36"/>
      <c r="H297" s="36" t="s">
        <v>392</v>
      </c>
      <c r="I297" s="36"/>
      <c r="J297" s="36"/>
      <c r="K297" s="39" t="s">
        <v>393</v>
      </c>
      <c r="L297" s="41">
        <v>698000</v>
      </c>
    </row>
    <row r="298" spans="2:12" ht="28.5">
      <c r="B298" s="13"/>
      <c r="C298" s="19"/>
      <c r="D298" s="36"/>
      <c r="E298" s="36"/>
      <c r="F298" s="36"/>
      <c r="G298" s="36">
        <v>463</v>
      </c>
      <c r="H298" s="36"/>
      <c r="I298" s="36"/>
      <c r="J298" s="36"/>
      <c r="K298" s="39" t="s">
        <v>76</v>
      </c>
      <c r="L298" s="41">
        <v>2317735</v>
      </c>
    </row>
    <row r="299" spans="2:12" ht="14.25">
      <c r="B299" s="13"/>
      <c r="C299" s="19"/>
      <c r="D299" s="36"/>
      <c r="E299" s="36"/>
      <c r="F299" s="36"/>
      <c r="G299" s="36"/>
      <c r="H299" s="36"/>
      <c r="I299" s="36"/>
      <c r="J299" s="36"/>
      <c r="K299" s="39"/>
      <c r="L299" s="44"/>
    </row>
    <row r="300" spans="2:12" ht="18" customHeight="1">
      <c r="B300" s="4"/>
      <c r="C300" s="19"/>
      <c r="D300" s="23"/>
      <c r="E300" s="23"/>
      <c r="F300" s="23"/>
      <c r="G300" s="23"/>
      <c r="H300" s="23"/>
      <c r="I300" s="23"/>
      <c r="J300" s="23"/>
      <c r="K300" s="45" t="s">
        <v>223</v>
      </c>
      <c r="L300" s="56">
        <f>SUM(L244,L293)</f>
        <v>4879996</v>
      </c>
    </row>
    <row r="301" spans="2:12" ht="14.25">
      <c r="B301" s="9"/>
      <c r="C301" s="19"/>
      <c r="D301" s="47"/>
      <c r="E301" s="47"/>
      <c r="F301" s="47"/>
      <c r="G301" s="47"/>
      <c r="H301" s="47"/>
      <c r="I301" s="47"/>
      <c r="J301" s="47"/>
      <c r="K301" s="48"/>
      <c r="L301" s="44"/>
    </row>
    <row r="302" spans="2:12" ht="14.25">
      <c r="B302" s="9"/>
      <c r="C302" s="19"/>
      <c r="D302" s="47"/>
      <c r="E302" s="47"/>
      <c r="F302" s="47"/>
      <c r="G302" s="47"/>
      <c r="H302" s="47"/>
      <c r="I302" s="47"/>
      <c r="J302" s="47"/>
      <c r="K302" s="48"/>
      <c r="L302" s="44"/>
    </row>
    <row r="303" spans="2:12" ht="24" customHeight="1">
      <c r="B303" s="2">
        <v>23</v>
      </c>
      <c r="C303" s="19"/>
      <c r="D303" s="31">
        <v>23</v>
      </c>
      <c r="E303" s="32" t="s">
        <v>369</v>
      </c>
      <c r="F303" s="33" t="s">
        <v>0</v>
      </c>
      <c r="G303" s="33" t="s">
        <v>0</v>
      </c>
      <c r="H303" s="33" t="s">
        <v>0</v>
      </c>
      <c r="I303" s="33" t="s">
        <v>0</v>
      </c>
      <c r="J303" s="33"/>
      <c r="K303" s="34" t="s">
        <v>107</v>
      </c>
      <c r="L303" s="89" t="s">
        <v>577</v>
      </c>
    </row>
    <row r="304" spans="2:12" ht="14.25">
      <c r="B304" s="13"/>
      <c r="C304" s="19"/>
      <c r="D304" s="36"/>
      <c r="E304" s="36"/>
      <c r="F304" s="36"/>
      <c r="G304" s="36"/>
      <c r="H304" s="36"/>
      <c r="I304" s="36"/>
      <c r="J304" s="36"/>
      <c r="K304" s="36"/>
      <c r="L304" s="44"/>
    </row>
    <row r="305" spans="2:12" ht="42.75">
      <c r="B305" s="13"/>
      <c r="C305" s="19"/>
      <c r="D305" s="36"/>
      <c r="E305" s="36"/>
      <c r="F305" s="37">
        <v>43</v>
      </c>
      <c r="G305" s="36"/>
      <c r="H305" s="36"/>
      <c r="I305" s="36"/>
      <c r="J305" s="36"/>
      <c r="K305" s="81" t="s">
        <v>59</v>
      </c>
      <c r="L305" s="112">
        <f>SUM(L306)</f>
        <v>90000</v>
      </c>
    </row>
    <row r="306" spans="2:12" ht="14.25">
      <c r="B306" s="13"/>
      <c r="C306" s="19"/>
      <c r="D306" s="36"/>
      <c r="E306" s="36"/>
      <c r="F306" s="36"/>
      <c r="G306" s="36">
        <v>432</v>
      </c>
      <c r="H306" s="36"/>
      <c r="I306" s="36"/>
      <c r="J306" s="36"/>
      <c r="K306" s="76" t="s">
        <v>74</v>
      </c>
      <c r="L306" s="57">
        <f>SUM(L307)</f>
        <v>90000</v>
      </c>
    </row>
    <row r="307" spans="2:12" ht="14.25">
      <c r="B307" s="13"/>
      <c r="C307" s="19"/>
      <c r="D307" s="36"/>
      <c r="E307" s="36"/>
      <c r="F307" s="36"/>
      <c r="G307" s="36"/>
      <c r="H307" s="36" t="s">
        <v>105</v>
      </c>
      <c r="I307" s="36"/>
      <c r="J307" s="36"/>
      <c r="K307" s="76" t="s">
        <v>106</v>
      </c>
      <c r="L307" s="57">
        <f>SUM(L308)</f>
        <v>90000</v>
      </c>
    </row>
    <row r="308" spans="2:12" ht="14.25">
      <c r="B308" s="13"/>
      <c r="C308" s="19"/>
      <c r="D308" s="36"/>
      <c r="E308" s="36"/>
      <c r="F308" s="36"/>
      <c r="G308" s="36"/>
      <c r="H308" s="36"/>
      <c r="I308" s="36" t="s">
        <v>109</v>
      </c>
      <c r="J308" s="36"/>
      <c r="K308" s="76" t="s">
        <v>77</v>
      </c>
      <c r="L308" s="75">
        <v>90000</v>
      </c>
    </row>
    <row r="309" spans="2:12" ht="14.25">
      <c r="B309" s="13"/>
      <c r="C309" s="19"/>
      <c r="D309" s="36"/>
      <c r="E309" s="36"/>
      <c r="F309" s="37"/>
      <c r="G309" s="36"/>
      <c r="H309" s="36"/>
      <c r="I309" s="36"/>
      <c r="J309" s="36"/>
      <c r="K309" s="81"/>
      <c r="L309" s="75"/>
    </row>
    <row r="310" spans="2:12" ht="14.25">
      <c r="B310" s="13"/>
      <c r="C310" s="19"/>
      <c r="D310" s="36"/>
      <c r="E310" s="36"/>
      <c r="F310" s="36"/>
      <c r="G310" s="36"/>
      <c r="H310" s="36"/>
      <c r="I310" s="36"/>
      <c r="J310" s="36"/>
      <c r="K310" s="39"/>
      <c r="L310" s="58"/>
    </row>
    <row r="311" spans="2:12" ht="14.25">
      <c r="B311" s="13"/>
      <c r="C311" s="19"/>
      <c r="D311" s="36"/>
      <c r="E311" s="36"/>
      <c r="F311" s="36"/>
      <c r="G311" s="36"/>
      <c r="H311" s="36"/>
      <c r="I311" s="36"/>
      <c r="J311" s="36"/>
      <c r="K311" s="39"/>
      <c r="L311" s="59"/>
    </row>
    <row r="312" spans="2:12" ht="14.25">
      <c r="B312" s="4"/>
      <c r="C312" s="19"/>
      <c r="D312" s="23"/>
      <c r="E312" s="23"/>
      <c r="F312" s="23"/>
      <c r="G312" s="23"/>
      <c r="H312" s="23"/>
      <c r="I312" s="23"/>
      <c r="J312" s="23"/>
      <c r="K312" s="45" t="s">
        <v>108</v>
      </c>
      <c r="L312" s="46">
        <f>SUM(L305,L309)</f>
        <v>90000</v>
      </c>
    </row>
    <row r="313" spans="2:12" ht="14.25">
      <c r="B313" s="10"/>
      <c r="C313" s="19"/>
      <c r="D313" s="21"/>
      <c r="E313" s="21"/>
      <c r="F313" s="21"/>
      <c r="G313" s="21"/>
      <c r="H313" s="21"/>
      <c r="I313" s="21"/>
      <c r="J313" s="21"/>
      <c r="K313" s="21"/>
      <c r="L313" s="44"/>
    </row>
    <row r="314" spans="2:12" ht="14.25">
      <c r="B314" s="9"/>
      <c r="C314" s="19"/>
      <c r="D314" s="47"/>
      <c r="E314" s="47"/>
      <c r="F314" s="47"/>
      <c r="G314" s="47"/>
      <c r="H314" s="47"/>
      <c r="I314" s="47"/>
      <c r="J314" s="47"/>
      <c r="K314" s="48"/>
      <c r="L314" s="44"/>
    </row>
    <row r="315" spans="2:12" ht="42.75">
      <c r="B315" s="2">
        <v>7</v>
      </c>
      <c r="C315" s="19"/>
      <c r="D315" s="31">
        <v>7</v>
      </c>
      <c r="E315" s="32" t="s">
        <v>362</v>
      </c>
      <c r="F315" s="33" t="s">
        <v>0</v>
      </c>
      <c r="G315" s="33" t="s">
        <v>0</v>
      </c>
      <c r="H315" s="33" t="s">
        <v>0</v>
      </c>
      <c r="I315" s="33" t="s">
        <v>0</v>
      </c>
      <c r="J315" s="33"/>
      <c r="K315" s="34" t="s">
        <v>114</v>
      </c>
      <c r="L315" s="89" t="s">
        <v>577</v>
      </c>
    </row>
    <row r="316" spans="2:12" ht="14.25">
      <c r="B316" s="13"/>
      <c r="C316" s="19"/>
      <c r="D316" s="36"/>
      <c r="E316" s="36"/>
      <c r="F316" s="36"/>
      <c r="G316" s="36"/>
      <c r="H316" s="36"/>
      <c r="I316" s="36"/>
      <c r="J316" s="36"/>
      <c r="K316" s="55"/>
      <c r="L316" s="41"/>
    </row>
    <row r="317" spans="2:12" ht="14.25">
      <c r="B317" s="13"/>
      <c r="C317" s="19"/>
      <c r="D317" s="36"/>
      <c r="E317" s="36"/>
      <c r="F317" s="37">
        <v>41</v>
      </c>
      <c r="G317" s="36"/>
      <c r="H317" s="36"/>
      <c r="I317" s="36"/>
      <c r="J317" s="36"/>
      <c r="K317" s="79" t="s">
        <v>2</v>
      </c>
      <c r="L317" s="43">
        <f>SUM(L318,L333,L338,L340)</f>
        <v>427893</v>
      </c>
    </row>
    <row r="318" spans="2:12" ht="28.5">
      <c r="B318" s="13"/>
      <c r="C318" s="19"/>
      <c r="D318" s="36"/>
      <c r="E318" s="36"/>
      <c r="F318" s="36"/>
      <c r="G318" s="36">
        <v>411</v>
      </c>
      <c r="H318" s="36"/>
      <c r="I318" s="36"/>
      <c r="J318" s="36"/>
      <c r="K318" s="76" t="s">
        <v>3</v>
      </c>
      <c r="L318" s="41">
        <f>SUM(L319:L321,L325,L331)</f>
        <v>372693</v>
      </c>
    </row>
    <row r="319" spans="2:12" ht="14.25">
      <c r="B319" s="13"/>
      <c r="C319" s="19"/>
      <c r="D319" s="36"/>
      <c r="E319" s="36"/>
      <c r="F319" s="36"/>
      <c r="G319" s="36"/>
      <c r="H319" s="36" t="s">
        <v>4</v>
      </c>
      <c r="I319" s="36"/>
      <c r="J319" s="36"/>
      <c r="K319" s="55" t="s">
        <v>5</v>
      </c>
      <c r="L319" s="41">
        <v>274826</v>
      </c>
    </row>
    <row r="320" spans="2:12" ht="14.25">
      <c r="B320" s="13"/>
      <c r="C320" s="19"/>
      <c r="D320" s="36"/>
      <c r="E320" s="36"/>
      <c r="F320" s="36"/>
      <c r="G320" s="36"/>
      <c r="H320" s="36" t="s">
        <v>6</v>
      </c>
      <c r="I320" s="36"/>
      <c r="J320" s="36"/>
      <c r="K320" s="55" t="s">
        <v>7</v>
      </c>
      <c r="L320" s="41">
        <v>19305</v>
      </c>
    </row>
    <row r="321" spans="2:12" ht="14.25">
      <c r="B321" s="13"/>
      <c r="C321" s="19"/>
      <c r="D321" s="36"/>
      <c r="E321" s="36"/>
      <c r="F321" s="36"/>
      <c r="G321" s="36"/>
      <c r="H321" s="36" t="s">
        <v>8</v>
      </c>
      <c r="I321" s="36"/>
      <c r="J321" s="36"/>
      <c r="K321" s="55" t="s">
        <v>9</v>
      </c>
      <c r="L321" s="41">
        <f>SUM(L322:L324)</f>
        <v>51970</v>
      </c>
    </row>
    <row r="322" spans="2:12" ht="28.5">
      <c r="B322" s="13"/>
      <c r="C322" s="19"/>
      <c r="D322" s="36"/>
      <c r="E322" s="36"/>
      <c r="F322" s="36"/>
      <c r="G322" s="36"/>
      <c r="H322" s="36"/>
      <c r="I322" s="36" t="s">
        <v>10</v>
      </c>
      <c r="J322" s="36"/>
      <c r="K322" s="76" t="s">
        <v>11</v>
      </c>
      <c r="L322" s="41">
        <v>50258</v>
      </c>
    </row>
    <row r="323" spans="2:12" ht="28.5">
      <c r="B323" s="13"/>
      <c r="C323" s="19"/>
      <c r="D323" s="36"/>
      <c r="E323" s="36"/>
      <c r="F323" s="36"/>
      <c r="G323" s="36"/>
      <c r="H323" s="36"/>
      <c r="I323" s="36" t="s">
        <v>12</v>
      </c>
      <c r="J323" s="36"/>
      <c r="K323" s="76" t="s">
        <v>13</v>
      </c>
      <c r="L323" s="41"/>
    </row>
    <row r="324" spans="2:12" ht="28.5">
      <c r="B324" s="13"/>
      <c r="C324" s="19"/>
      <c r="D324" s="36"/>
      <c r="E324" s="36"/>
      <c r="F324" s="36"/>
      <c r="G324" s="36"/>
      <c r="H324" s="36"/>
      <c r="I324" s="36" t="s">
        <v>14</v>
      </c>
      <c r="J324" s="36"/>
      <c r="K324" s="76" t="s">
        <v>15</v>
      </c>
      <c r="L324" s="41">
        <v>1712</v>
      </c>
    </row>
    <row r="325" spans="2:12" ht="17.25" customHeight="1">
      <c r="B325" s="13"/>
      <c r="C325" s="19"/>
      <c r="D325" s="36"/>
      <c r="E325" s="36"/>
      <c r="F325" s="36"/>
      <c r="G325" s="36"/>
      <c r="H325" s="36" t="s">
        <v>16</v>
      </c>
      <c r="I325" s="36"/>
      <c r="J325" s="36"/>
      <c r="K325" s="55" t="s">
        <v>17</v>
      </c>
      <c r="L325" s="41">
        <f>SUM(L326:L330)</f>
        <v>24030</v>
      </c>
    </row>
    <row r="326" spans="2:12" ht="28.5">
      <c r="B326" s="13"/>
      <c r="C326" s="19"/>
      <c r="D326" s="36"/>
      <c r="E326" s="36"/>
      <c r="F326" s="36"/>
      <c r="G326" s="36"/>
      <c r="H326" s="36"/>
      <c r="I326" s="36" t="s">
        <v>18</v>
      </c>
      <c r="J326" s="36"/>
      <c r="K326" s="76" t="s">
        <v>11</v>
      </c>
      <c r="L326" s="41">
        <v>18482</v>
      </c>
    </row>
    <row r="327" spans="2:12" ht="28.5">
      <c r="B327" s="13"/>
      <c r="C327" s="19"/>
      <c r="D327" s="36"/>
      <c r="E327" s="36"/>
      <c r="F327" s="36"/>
      <c r="G327" s="36"/>
      <c r="H327" s="36"/>
      <c r="I327" s="36" t="s">
        <v>19</v>
      </c>
      <c r="J327" s="36"/>
      <c r="K327" s="76" t="s">
        <v>13</v>
      </c>
      <c r="L327" s="41"/>
    </row>
    <row r="328" spans="2:12" ht="28.5">
      <c r="B328" s="13"/>
      <c r="C328" s="19"/>
      <c r="D328" s="36"/>
      <c r="E328" s="36"/>
      <c r="F328" s="36"/>
      <c r="G328" s="36"/>
      <c r="H328" s="36"/>
      <c r="I328" s="36" t="s">
        <v>20</v>
      </c>
      <c r="J328" s="36"/>
      <c r="K328" s="76" t="s">
        <v>15</v>
      </c>
      <c r="L328" s="41">
        <v>1712</v>
      </c>
    </row>
    <row r="329" spans="2:12" ht="19.5" customHeight="1">
      <c r="B329" s="13"/>
      <c r="C329" s="19"/>
      <c r="D329" s="36"/>
      <c r="E329" s="36"/>
      <c r="F329" s="36"/>
      <c r="G329" s="36"/>
      <c r="H329" s="36"/>
      <c r="I329" s="36" t="s">
        <v>21</v>
      </c>
      <c r="J329" s="36"/>
      <c r="K329" s="76" t="s">
        <v>22</v>
      </c>
      <c r="L329" s="41">
        <v>734</v>
      </c>
    </row>
    <row r="330" spans="2:12" ht="28.5">
      <c r="B330" s="13"/>
      <c r="C330" s="19"/>
      <c r="D330" s="36"/>
      <c r="E330" s="36"/>
      <c r="F330" s="36"/>
      <c r="G330" s="36"/>
      <c r="H330" s="36"/>
      <c r="I330" s="36" t="s">
        <v>23</v>
      </c>
      <c r="J330" s="36"/>
      <c r="K330" s="76" t="s">
        <v>24</v>
      </c>
      <c r="L330" s="41">
        <v>3102</v>
      </c>
    </row>
    <row r="331" spans="2:12" ht="28.5">
      <c r="B331" s="13"/>
      <c r="C331" s="19"/>
      <c r="D331" s="36"/>
      <c r="E331" s="36"/>
      <c r="F331" s="36"/>
      <c r="G331" s="36"/>
      <c r="H331" s="36" t="s">
        <v>25</v>
      </c>
      <c r="I331" s="36"/>
      <c r="J331" s="36"/>
      <c r="K331" s="76" t="s">
        <v>26</v>
      </c>
      <c r="L331" s="41">
        <v>2562</v>
      </c>
    </row>
    <row r="332" spans="2:12" ht="14.25">
      <c r="B332" s="13"/>
      <c r="C332" s="19"/>
      <c r="D332" s="36"/>
      <c r="E332" s="36"/>
      <c r="F332" s="36"/>
      <c r="G332" s="36"/>
      <c r="H332" s="36"/>
      <c r="I332" s="36"/>
      <c r="J332" s="36"/>
      <c r="K332" s="76"/>
      <c r="L332" s="41"/>
    </row>
    <row r="333" spans="2:12" ht="14.25">
      <c r="B333" s="13"/>
      <c r="C333" s="19"/>
      <c r="D333" s="36"/>
      <c r="E333" s="36"/>
      <c r="F333" s="36"/>
      <c r="G333" s="36">
        <v>414</v>
      </c>
      <c r="H333" s="36"/>
      <c r="I333" s="36"/>
      <c r="J333" s="36"/>
      <c r="K333" s="76" t="s">
        <v>44</v>
      </c>
      <c r="L333" s="41">
        <f>L334</f>
        <v>15000</v>
      </c>
    </row>
    <row r="334" spans="2:12" ht="28.5">
      <c r="B334" s="13"/>
      <c r="C334" s="19"/>
      <c r="D334" s="36"/>
      <c r="E334" s="36"/>
      <c r="F334" s="37"/>
      <c r="G334" s="36"/>
      <c r="H334" s="36" t="s">
        <v>110</v>
      </c>
      <c r="I334" s="36"/>
      <c r="J334" s="36"/>
      <c r="K334" s="76" t="s">
        <v>111</v>
      </c>
      <c r="L334" s="41">
        <f>SUM(L335:L337)</f>
        <v>15000</v>
      </c>
    </row>
    <row r="335" spans="2:12" ht="14.25">
      <c r="B335" s="13"/>
      <c r="C335" s="19"/>
      <c r="D335" s="36"/>
      <c r="E335" s="36"/>
      <c r="F335" s="37"/>
      <c r="G335" s="36"/>
      <c r="H335" s="36"/>
      <c r="I335" s="36"/>
      <c r="J335" s="36"/>
      <c r="K335" s="76"/>
      <c r="L335" s="41"/>
    </row>
    <row r="336" spans="2:12" ht="57">
      <c r="B336" s="13"/>
      <c r="C336" s="19"/>
      <c r="D336" s="36"/>
      <c r="E336" s="36"/>
      <c r="F336" s="37"/>
      <c r="G336" s="36"/>
      <c r="H336" s="36"/>
      <c r="I336" s="36" t="s">
        <v>303</v>
      </c>
      <c r="J336" s="36"/>
      <c r="K336" s="76" t="s">
        <v>113</v>
      </c>
      <c r="L336" s="41">
        <v>10000</v>
      </c>
    </row>
    <row r="337" spans="2:12" ht="28.5">
      <c r="B337" s="13"/>
      <c r="C337" s="19"/>
      <c r="D337" s="36"/>
      <c r="E337" s="36"/>
      <c r="F337" s="37"/>
      <c r="G337" s="36"/>
      <c r="H337" s="36"/>
      <c r="I337" s="52" t="s">
        <v>463</v>
      </c>
      <c r="J337" s="52"/>
      <c r="K337" s="76" t="s">
        <v>560</v>
      </c>
      <c r="L337" s="41">
        <v>5000</v>
      </c>
    </row>
    <row r="338" spans="2:12" ht="18.75" customHeight="1">
      <c r="B338" s="13"/>
      <c r="C338" s="19"/>
      <c r="D338" s="36"/>
      <c r="E338" s="36"/>
      <c r="F338" s="37"/>
      <c r="G338" s="36">
        <v>415</v>
      </c>
      <c r="H338" s="36"/>
      <c r="I338" s="36"/>
      <c r="J338" s="36"/>
      <c r="K338" s="76" t="s">
        <v>133</v>
      </c>
      <c r="L338" s="41">
        <f>SUM(L339)</f>
        <v>10000</v>
      </c>
    </row>
    <row r="339" spans="2:12" ht="42.75">
      <c r="B339" s="13"/>
      <c r="C339" s="19"/>
      <c r="D339" s="36"/>
      <c r="E339" s="36"/>
      <c r="F339" s="37"/>
      <c r="G339" s="36"/>
      <c r="H339" s="36" t="s">
        <v>442</v>
      </c>
      <c r="I339" s="36"/>
      <c r="J339" s="36"/>
      <c r="K339" s="76" t="s">
        <v>584</v>
      </c>
      <c r="L339" s="41">
        <v>10000</v>
      </c>
    </row>
    <row r="340" spans="2:12" ht="14.25">
      <c r="B340" s="13"/>
      <c r="C340" s="19"/>
      <c r="D340" s="36"/>
      <c r="E340" s="36"/>
      <c r="F340" s="37"/>
      <c r="G340" s="36">
        <v>419</v>
      </c>
      <c r="H340" s="36"/>
      <c r="I340" s="36"/>
      <c r="J340" s="36"/>
      <c r="K340" s="76" t="s">
        <v>117</v>
      </c>
      <c r="L340" s="41">
        <f>SUM(L341:L342)</f>
        <v>30200</v>
      </c>
    </row>
    <row r="341" spans="2:12" ht="14.25">
      <c r="B341" s="13"/>
      <c r="C341" s="19"/>
      <c r="D341" s="36"/>
      <c r="E341" s="36"/>
      <c r="F341" s="60"/>
      <c r="G341" s="52"/>
      <c r="H341" s="52" t="s">
        <v>118</v>
      </c>
      <c r="I341" s="52"/>
      <c r="J341" s="52"/>
      <c r="K341" s="76" t="s">
        <v>102</v>
      </c>
      <c r="L341" s="41">
        <v>5000</v>
      </c>
    </row>
    <row r="342" spans="2:12" ht="14.25">
      <c r="B342" s="13"/>
      <c r="C342" s="19"/>
      <c r="D342" s="36"/>
      <c r="E342" s="36"/>
      <c r="F342" s="37"/>
      <c r="G342" s="36"/>
      <c r="H342" s="36" t="s">
        <v>291</v>
      </c>
      <c r="I342" s="36"/>
      <c r="J342" s="36"/>
      <c r="K342" s="76" t="s">
        <v>292</v>
      </c>
      <c r="L342" s="41">
        <f>SUM(L344:L346)</f>
        <v>25200</v>
      </c>
    </row>
    <row r="343" spans="2:12" ht="14.25">
      <c r="B343" s="13"/>
      <c r="C343" s="19"/>
      <c r="D343" s="36"/>
      <c r="E343" s="36"/>
      <c r="F343" s="37"/>
      <c r="G343" s="36"/>
      <c r="H343" s="36"/>
      <c r="I343" s="36"/>
      <c r="J343" s="36"/>
      <c r="K343" s="76"/>
      <c r="L343" s="41"/>
    </row>
    <row r="344" spans="2:12" ht="14.25">
      <c r="B344" s="13"/>
      <c r="C344" s="19"/>
      <c r="D344" s="36"/>
      <c r="E344" s="36"/>
      <c r="F344" s="37"/>
      <c r="G344" s="36"/>
      <c r="H344" s="36"/>
      <c r="I344" s="36" t="s">
        <v>384</v>
      </c>
      <c r="J344" s="36"/>
      <c r="K344" s="76" t="s">
        <v>292</v>
      </c>
      <c r="L344" s="41">
        <v>200</v>
      </c>
    </row>
    <row r="345" spans="2:12" ht="28.5">
      <c r="B345" s="13"/>
      <c r="C345" s="19"/>
      <c r="D345" s="36"/>
      <c r="E345" s="36"/>
      <c r="F345" s="37"/>
      <c r="G345" s="36"/>
      <c r="H345" s="36"/>
      <c r="I345" s="36" t="s">
        <v>409</v>
      </c>
      <c r="J345" s="36"/>
      <c r="K345" s="76" t="s">
        <v>408</v>
      </c>
      <c r="L345" s="41">
        <v>20000</v>
      </c>
    </row>
    <row r="346" spans="2:12" ht="28.5">
      <c r="B346" s="13"/>
      <c r="C346" s="19"/>
      <c r="D346" s="36"/>
      <c r="E346" s="36"/>
      <c r="F346" s="37"/>
      <c r="G346" s="36"/>
      <c r="H346" s="36"/>
      <c r="I346" s="36" t="s">
        <v>410</v>
      </c>
      <c r="J346" s="36"/>
      <c r="K346" s="76" t="s">
        <v>411</v>
      </c>
      <c r="L346" s="41">
        <v>5000</v>
      </c>
    </row>
    <row r="347" spans="2:12" ht="14.25">
      <c r="B347" s="13"/>
      <c r="C347" s="19"/>
      <c r="D347" s="36"/>
      <c r="E347" s="36"/>
      <c r="F347" s="37"/>
      <c r="G347" s="36"/>
      <c r="H347" s="36"/>
      <c r="I347" s="36"/>
      <c r="J347" s="36"/>
      <c r="K347" s="39"/>
      <c r="L347" s="41"/>
    </row>
    <row r="348" spans="2:12" ht="14.25">
      <c r="B348" s="13"/>
      <c r="C348" s="19"/>
      <c r="D348" s="36"/>
      <c r="E348" s="36"/>
      <c r="F348" s="36"/>
      <c r="G348" s="36"/>
      <c r="H348" s="36"/>
      <c r="I348" s="36"/>
      <c r="J348" s="36"/>
      <c r="K348" s="39"/>
      <c r="L348" s="44"/>
    </row>
    <row r="349" spans="2:12" ht="14.25">
      <c r="B349" s="4"/>
      <c r="C349" s="19"/>
      <c r="D349" s="23"/>
      <c r="E349" s="23"/>
      <c r="F349" s="23"/>
      <c r="G349" s="23"/>
      <c r="H349" s="23"/>
      <c r="I349" s="23"/>
      <c r="J349" s="23"/>
      <c r="K349" s="45" t="s">
        <v>224</v>
      </c>
      <c r="L349" s="46">
        <f>SUM(L317)</f>
        <v>427893</v>
      </c>
    </row>
    <row r="350" spans="2:12" ht="14.25">
      <c r="B350" s="9"/>
      <c r="C350" s="19"/>
      <c r="D350" s="47"/>
      <c r="E350" s="47"/>
      <c r="F350" s="47"/>
      <c r="G350" s="47"/>
      <c r="H350" s="47"/>
      <c r="I350" s="47"/>
      <c r="J350" s="47"/>
      <c r="K350" s="48"/>
      <c r="L350" s="26"/>
    </row>
    <row r="351" spans="2:12" ht="14.25">
      <c r="B351" s="10"/>
      <c r="C351" s="19"/>
      <c r="D351" s="21"/>
      <c r="E351" s="21"/>
      <c r="F351" s="21"/>
      <c r="G351" s="21"/>
      <c r="H351" s="21"/>
      <c r="I351" s="21"/>
      <c r="J351" s="21"/>
      <c r="K351" s="21"/>
      <c r="L351" s="26"/>
    </row>
    <row r="352" spans="2:12" ht="42.75">
      <c r="B352" s="2">
        <v>8</v>
      </c>
      <c r="C352" s="19"/>
      <c r="D352" s="31">
        <v>8</v>
      </c>
      <c r="E352" s="32" t="s">
        <v>365</v>
      </c>
      <c r="F352" s="33" t="s">
        <v>0</v>
      </c>
      <c r="G352" s="33" t="s">
        <v>0</v>
      </c>
      <c r="H352" s="33" t="s">
        <v>0</v>
      </c>
      <c r="I352" s="33" t="s">
        <v>0</v>
      </c>
      <c r="J352" s="33"/>
      <c r="K352" s="34" t="s">
        <v>1</v>
      </c>
      <c r="L352" s="89" t="s">
        <v>577</v>
      </c>
    </row>
    <row r="353" spans="2:12" ht="14.25">
      <c r="B353" s="13"/>
      <c r="C353" s="19"/>
      <c r="D353" s="36"/>
      <c r="E353" s="36"/>
      <c r="F353" s="36"/>
      <c r="G353" s="36"/>
      <c r="H353" s="36"/>
      <c r="I353" s="36"/>
      <c r="J353" s="36"/>
      <c r="K353" s="36"/>
      <c r="L353" s="26"/>
    </row>
    <row r="354" spans="2:12" ht="14.25">
      <c r="B354" s="13"/>
      <c r="C354" s="19"/>
      <c r="D354" s="36"/>
      <c r="E354" s="36"/>
      <c r="F354" s="37">
        <v>41</v>
      </c>
      <c r="G354" s="36"/>
      <c r="H354" s="36"/>
      <c r="I354" s="36"/>
      <c r="J354" s="36"/>
      <c r="K354" s="79" t="s">
        <v>2</v>
      </c>
      <c r="L354" s="43">
        <f>SUM(L355,L369,L375,L382,L385)</f>
        <v>628358</v>
      </c>
    </row>
    <row r="355" spans="2:12" ht="28.5">
      <c r="B355" s="13"/>
      <c r="C355" s="19"/>
      <c r="D355" s="36"/>
      <c r="E355" s="36"/>
      <c r="F355" s="36"/>
      <c r="G355" s="36">
        <v>411</v>
      </c>
      <c r="H355" s="36"/>
      <c r="I355" s="36"/>
      <c r="J355" s="36"/>
      <c r="K355" s="76" t="s">
        <v>3</v>
      </c>
      <c r="L355" s="41">
        <f>SUM(L356,L357,L358,L362,L368)</f>
        <v>415358</v>
      </c>
    </row>
    <row r="356" spans="2:12" ht="18.75" customHeight="1">
      <c r="B356" s="13"/>
      <c r="C356" s="19"/>
      <c r="D356" s="36"/>
      <c r="E356" s="36"/>
      <c r="F356" s="36"/>
      <c r="G356" s="36"/>
      <c r="H356" s="36" t="s">
        <v>4</v>
      </c>
      <c r="I356" s="36"/>
      <c r="J356" s="36"/>
      <c r="K356" s="55" t="s">
        <v>5</v>
      </c>
      <c r="L356" s="41">
        <v>307323</v>
      </c>
    </row>
    <row r="357" spans="2:12" ht="16.5" customHeight="1">
      <c r="B357" s="13"/>
      <c r="C357" s="19"/>
      <c r="D357" s="36"/>
      <c r="E357" s="36"/>
      <c r="F357" s="36"/>
      <c r="G357" s="36"/>
      <c r="H357" s="36" t="s">
        <v>6</v>
      </c>
      <c r="I357" s="36"/>
      <c r="J357" s="36"/>
      <c r="K357" s="55" t="s">
        <v>7</v>
      </c>
      <c r="L357" s="41">
        <v>20683</v>
      </c>
    </row>
    <row r="358" spans="2:12" ht="18.75" customHeight="1">
      <c r="B358" s="13"/>
      <c r="C358" s="19"/>
      <c r="D358" s="36"/>
      <c r="E358" s="36"/>
      <c r="F358" s="36"/>
      <c r="G358" s="36"/>
      <c r="H358" s="36" t="s">
        <v>8</v>
      </c>
      <c r="I358" s="36"/>
      <c r="J358" s="36"/>
      <c r="K358" s="55" t="s">
        <v>9</v>
      </c>
      <c r="L358" s="41">
        <f>SUM(L359:L361)</f>
        <v>58006</v>
      </c>
    </row>
    <row r="359" spans="2:12" ht="28.5">
      <c r="B359" s="13"/>
      <c r="C359" s="19"/>
      <c r="D359" s="36"/>
      <c r="E359" s="36"/>
      <c r="F359" s="36"/>
      <c r="G359" s="36"/>
      <c r="H359" s="36"/>
      <c r="I359" s="36" t="s">
        <v>10</v>
      </c>
      <c r="J359" s="36"/>
      <c r="K359" s="76" t="s">
        <v>11</v>
      </c>
      <c r="L359" s="41">
        <v>56101</v>
      </c>
    </row>
    <row r="360" spans="2:12" ht="28.5">
      <c r="B360" s="13"/>
      <c r="C360" s="19"/>
      <c r="D360" s="36"/>
      <c r="E360" s="36"/>
      <c r="F360" s="36"/>
      <c r="G360" s="36"/>
      <c r="H360" s="36"/>
      <c r="I360" s="36" t="s">
        <v>12</v>
      </c>
      <c r="J360" s="36"/>
      <c r="K360" s="76" t="s">
        <v>13</v>
      </c>
      <c r="L360" s="41"/>
    </row>
    <row r="361" spans="2:12" ht="28.5">
      <c r="B361" s="13"/>
      <c r="C361" s="19"/>
      <c r="D361" s="36"/>
      <c r="E361" s="36"/>
      <c r="F361" s="36"/>
      <c r="G361" s="36"/>
      <c r="H361" s="36"/>
      <c r="I361" s="36" t="s">
        <v>14</v>
      </c>
      <c r="J361" s="36"/>
      <c r="K361" s="76" t="s">
        <v>15</v>
      </c>
      <c r="L361" s="41">
        <v>1905</v>
      </c>
    </row>
    <row r="362" spans="2:12" ht="18" customHeight="1">
      <c r="B362" s="13"/>
      <c r="C362" s="19"/>
      <c r="D362" s="36"/>
      <c r="E362" s="36"/>
      <c r="F362" s="36"/>
      <c r="G362" s="36"/>
      <c r="H362" s="36" t="s">
        <v>16</v>
      </c>
      <c r="I362" s="36"/>
      <c r="J362" s="36"/>
      <c r="K362" s="55" t="s">
        <v>17</v>
      </c>
      <c r="L362" s="41">
        <f>SUM(L363:L367)</f>
        <v>26604</v>
      </c>
    </row>
    <row r="363" spans="2:12" ht="28.5">
      <c r="B363" s="13"/>
      <c r="C363" s="19"/>
      <c r="D363" s="36"/>
      <c r="E363" s="36"/>
      <c r="F363" s="36"/>
      <c r="G363" s="36"/>
      <c r="H363" s="36"/>
      <c r="I363" s="36" t="s">
        <v>18</v>
      </c>
      <c r="J363" s="36"/>
      <c r="K363" s="76" t="s">
        <v>11</v>
      </c>
      <c r="L363" s="41">
        <v>20618</v>
      </c>
    </row>
    <row r="364" spans="2:12" ht="28.5">
      <c r="B364" s="13"/>
      <c r="C364" s="19"/>
      <c r="D364" s="36"/>
      <c r="E364" s="36"/>
      <c r="F364" s="36"/>
      <c r="G364" s="36"/>
      <c r="H364" s="36"/>
      <c r="I364" s="36" t="s">
        <v>19</v>
      </c>
      <c r="J364" s="36"/>
      <c r="K364" s="76" t="s">
        <v>13</v>
      </c>
      <c r="L364" s="41"/>
    </row>
    <row r="365" spans="2:12" ht="28.5">
      <c r="B365" s="13"/>
      <c r="C365" s="19"/>
      <c r="D365" s="36"/>
      <c r="E365" s="36"/>
      <c r="F365" s="36"/>
      <c r="G365" s="36"/>
      <c r="H365" s="36"/>
      <c r="I365" s="36" t="s">
        <v>20</v>
      </c>
      <c r="J365" s="36"/>
      <c r="K365" s="76" t="s">
        <v>15</v>
      </c>
      <c r="L365" s="41">
        <v>1905</v>
      </c>
    </row>
    <row r="366" spans="2:12" ht="18.75" customHeight="1">
      <c r="B366" s="13"/>
      <c r="C366" s="19"/>
      <c r="D366" s="36"/>
      <c r="E366" s="36"/>
      <c r="F366" s="36"/>
      <c r="G366" s="36"/>
      <c r="H366" s="36"/>
      <c r="I366" s="36" t="s">
        <v>21</v>
      </c>
      <c r="J366" s="36"/>
      <c r="K366" s="76" t="s">
        <v>22</v>
      </c>
      <c r="L366" s="41">
        <v>786</v>
      </c>
    </row>
    <row r="367" spans="2:12" ht="28.5">
      <c r="B367" s="13"/>
      <c r="C367" s="19"/>
      <c r="D367" s="36"/>
      <c r="E367" s="36"/>
      <c r="F367" s="36"/>
      <c r="G367" s="36"/>
      <c r="H367" s="36"/>
      <c r="I367" s="36" t="s">
        <v>23</v>
      </c>
      <c r="J367" s="36"/>
      <c r="K367" s="76" t="s">
        <v>24</v>
      </c>
      <c r="L367" s="41">
        <v>3295</v>
      </c>
    </row>
    <row r="368" spans="2:12" ht="28.5">
      <c r="B368" s="13"/>
      <c r="C368" s="19"/>
      <c r="D368" s="36"/>
      <c r="E368" s="36"/>
      <c r="F368" s="36"/>
      <c r="G368" s="36"/>
      <c r="H368" s="36" t="s">
        <v>25</v>
      </c>
      <c r="I368" s="36"/>
      <c r="J368" s="36"/>
      <c r="K368" s="76" t="s">
        <v>26</v>
      </c>
      <c r="L368" s="41">
        <v>2742</v>
      </c>
    </row>
    <row r="369" spans="2:12" ht="20.25" customHeight="1">
      <c r="B369" s="13"/>
      <c r="C369" s="19"/>
      <c r="D369" s="36"/>
      <c r="E369" s="36"/>
      <c r="F369" s="36"/>
      <c r="G369" s="36">
        <v>412</v>
      </c>
      <c r="H369" s="36"/>
      <c r="I369" s="36"/>
      <c r="J369" s="36"/>
      <c r="K369" s="76" t="s">
        <v>27</v>
      </c>
      <c r="L369" s="41">
        <f>SUM(L370:L371)</f>
        <v>12000</v>
      </c>
    </row>
    <row r="370" spans="2:12" ht="17.25" customHeight="1">
      <c r="B370" s="13"/>
      <c r="C370" s="19"/>
      <c r="D370" s="36"/>
      <c r="E370" s="36"/>
      <c r="F370" s="36"/>
      <c r="G370" s="36"/>
      <c r="H370" s="36"/>
      <c r="I370" s="36"/>
      <c r="J370" s="36"/>
      <c r="K370" s="76"/>
      <c r="L370" s="41"/>
    </row>
    <row r="371" spans="2:12" ht="18" customHeight="1">
      <c r="B371" s="13"/>
      <c r="C371" s="19"/>
      <c r="D371" s="36"/>
      <c r="E371" s="36"/>
      <c r="F371" s="36"/>
      <c r="G371" s="36"/>
      <c r="H371" s="36" t="s">
        <v>30</v>
      </c>
      <c r="I371" s="36"/>
      <c r="J371" s="36"/>
      <c r="K371" s="76" t="s">
        <v>31</v>
      </c>
      <c r="L371" s="41">
        <f>SUM(L372)</f>
        <v>12000</v>
      </c>
    </row>
    <row r="372" spans="2:12" ht="57">
      <c r="B372" s="13"/>
      <c r="C372" s="19"/>
      <c r="D372" s="36"/>
      <c r="E372" s="36"/>
      <c r="F372" s="36"/>
      <c r="G372" s="36"/>
      <c r="H372" s="36"/>
      <c r="I372" s="36" t="s">
        <v>32</v>
      </c>
      <c r="J372" s="36"/>
      <c r="K372" s="76" t="s">
        <v>525</v>
      </c>
      <c r="L372" s="41">
        <v>12000</v>
      </c>
    </row>
    <row r="373" spans="2:12" ht="14.25">
      <c r="B373" s="13"/>
      <c r="C373" s="19"/>
      <c r="D373" s="36"/>
      <c r="E373" s="36"/>
      <c r="F373" s="36"/>
      <c r="G373" s="36"/>
      <c r="H373" s="36"/>
      <c r="I373" s="36"/>
      <c r="J373" s="55"/>
      <c r="K373" s="76"/>
      <c r="L373" s="41"/>
    </row>
    <row r="374" spans="2:12" ht="14.25">
      <c r="B374" s="13"/>
      <c r="C374" s="19"/>
      <c r="D374" s="36"/>
      <c r="E374" s="36"/>
      <c r="F374" s="36"/>
      <c r="G374" s="36"/>
      <c r="H374" s="36"/>
      <c r="I374" s="36"/>
      <c r="J374" s="55"/>
      <c r="K374" s="76"/>
      <c r="L374" s="41"/>
    </row>
    <row r="375" spans="2:12" ht="14.25">
      <c r="B375" s="13"/>
      <c r="C375" s="19"/>
      <c r="D375" s="36"/>
      <c r="E375" s="36"/>
      <c r="F375" s="36"/>
      <c r="G375" s="36">
        <v>414</v>
      </c>
      <c r="H375" s="36"/>
      <c r="I375" s="36"/>
      <c r="J375" s="55"/>
      <c r="K375" s="76" t="s">
        <v>44</v>
      </c>
      <c r="L375" s="41">
        <f>SUM(L377,L379,L380)</f>
        <v>500</v>
      </c>
    </row>
    <row r="376" spans="2:12" ht="14.25">
      <c r="B376" s="13"/>
      <c r="C376" s="19"/>
      <c r="D376" s="36"/>
      <c r="E376" s="36"/>
      <c r="F376" s="36"/>
      <c r="G376" s="36"/>
      <c r="H376" s="36"/>
      <c r="I376" s="36"/>
      <c r="J376" s="55"/>
      <c r="K376" s="76"/>
      <c r="L376" s="41"/>
    </row>
    <row r="377" spans="2:12" ht="28.5">
      <c r="B377" s="13"/>
      <c r="C377" s="19"/>
      <c r="D377" s="36"/>
      <c r="E377" s="36"/>
      <c r="F377" s="36"/>
      <c r="G377" s="36"/>
      <c r="H377" s="36" t="s">
        <v>110</v>
      </c>
      <c r="I377" s="36"/>
      <c r="J377" s="55"/>
      <c r="K377" s="76" t="s">
        <v>150</v>
      </c>
      <c r="L377" s="41">
        <f>SUM(L378)</f>
        <v>500</v>
      </c>
    </row>
    <row r="378" spans="2:12" ht="14.25">
      <c r="B378" s="13"/>
      <c r="C378" s="19"/>
      <c r="D378" s="36"/>
      <c r="E378" s="36"/>
      <c r="F378" s="36"/>
      <c r="G378" s="36"/>
      <c r="H378" s="36"/>
      <c r="I378" s="36" t="s">
        <v>112</v>
      </c>
      <c r="J378" s="55"/>
      <c r="K378" s="76" t="s">
        <v>416</v>
      </c>
      <c r="L378" s="41">
        <v>500</v>
      </c>
    </row>
    <row r="379" spans="2:12" ht="14.25">
      <c r="B379" s="13"/>
      <c r="C379" s="19"/>
      <c r="D379" s="36"/>
      <c r="E379" s="36"/>
      <c r="F379" s="36"/>
      <c r="G379" s="36"/>
      <c r="H379" s="36"/>
      <c r="I379" s="36"/>
      <c r="J379" s="55"/>
      <c r="K379" s="76"/>
      <c r="L379" s="41"/>
    </row>
    <row r="380" spans="2:12" ht="14.25">
      <c r="B380" s="13"/>
      <c r="C380" s="19"/>
      <c r="D380" s="36"/>
      <c r="E380" s="36"/>
      <c r="F380" s="36"/>
      <c r="G380" s="36"/>
      <c r="H380" s="36"/>
      <c r="I380" s="36"/>
      <c r="J380" s="55"/>
      <c r="K380" s="76"/>
      <c r="L380" s="41"/>
    </row>
    <row r="381" spans="2:12" ht="14.25">
      <c r="B381" s="13"/>
      <c r="C381" s="19"/>
      <c r="D381" s="36"/>
      <c r="E381" s="36"/>
      <c r="F381" s="36"/>
      <c r="G381" s="36"/>
      <c r="H381" s="36"/>
      <c r="I381" s="36"/>
      <c r="J381" s="76"/>
      <c r="K381" s="76"/>
      <c r="L381" s="41"/>
    </row>
    <row r="382" spans="2:12" ht="14.25">
      <c r="B382" s="13"/>
      <c r="C382" s="19"/>
      <c r="D382" s="36"/>
      <c r="E382" s="36"/>
      <c r="F382" s="36"/>
      <c r="G382" s="36">
        <v>417</v>
      </c>
      <c r="H382" s="36"/>
      <c r="I382" s="36"/>
      <c r="J382" s="55"/>
      <c r="K382" s="76" t="s">
        <v>162</v>
      </c>
      <c r="L382" s="41">
        <f>SUM(L383)</f>
        <v>200000</v>
      </c>
    </row>
    <row r="383" spans="2:12" ht="14.25">
      <c r="B383" s="13"/>
      <c r="C383" s="19"/>
      <c r="D383" s="36"/>
      <c r="E383" s="36"/>
      <c r="F383" s="36"/>
      <c r="G383" s="36"/>
      <c r="H383" s="36" t="s">
        <v>163</v>
      </c>
      <c r="I383" s="36"/>
      <c r="J383" s="55"/>
      <c r="K383" s="76" t="s">
        <v>165</v>
      </c>
      <c r="L383" s="41">
        <f>SUM(L384)</f>
        <v>200000</v>
      </c>
    </row>
    <row r="384" spans="2:12" ht="28.5">
      <c r="B384" s="13"/>
      <c r="C384" s="19"/>
      <c r="D384" s="36"/>
      <c r="E384" s="36"/>
      <c r="F384" s="36"/>
      <c r="G384" s="36"/>
      <c r="H384" s="36"/>
      <c r="I384" s="36" t="s">
        <v>285</v>
      </c>
      <c r="J384" s="55"/>
      <c r="K384" s="76" t="s">
        <v>286</v>
      </c>
      <c r="L384" s="41">
        <v>200000</v>
      </c>
    </row>
    <row r="385" spans="2:12" ht="14.25">
      <c r="B385" s="13"/>
      <c r="C385" s="19"/>
      <c r="D385" s="36"/>
      <c r="E385" s="36"/>
      <c r="F385" s="36"/>
      <c r="G385" s="36">
        <v>419</v>
      </c>
      <c r="H385" s="36"/>
      <c r="I385" s="36"/>
      <c r="J385" s="55"/>
      <c r="K385" s="76" t="s">
        <v>117</v>
      </c>
      <c r="L385" s="41">
        <f>SUM(L386)</f>
        <v>500</v>
      </c>
    </row>
    <row r="386" spans="2:12" ht="14.25">
      <c r="B386" s="13"/>
      <c r="C386" s="19"/>
      <c r="D386" s="36"/>
      <c r="E386" s="36"/>
      <c r="F386" s="36"/>
      <c r="G386" s="21"/>
      <c r="H386" s="36" t="s">
        <v>291</v>
      </c>
      <c r="I386" s="36"/>
      <c r="J386" s="55"/>
      <c r="K386" s="76" t="s">
        <v>292</v>
      </c>
      <c r="L386" s="41">
        <v>500</v>
      </c>
    </row>
    <row r="387" spans="2:12" ht="28.5">
      <c r="B387" s="13"/>
      <c r="C387" s="19"/>
      <c r="D387" s="36"/>
      <c r="E387" s="36"/>
      <c r="F387" s="37">
        <v>42</v>
      </c>
      <c r="G387" s="36"/>
      <c r="H387" s="36"/>
      <c r="I387" s="36"/>
      <c r="J387" s="55"/>
      <c r="K387" s="81" t="s">
        <v>53</v>
      </c>
      <c r="L387" s="43">
        <f>SUM(L388)</f>
        <v>70200</v>
      </c>
    </row>
    <row r="388" spans="2:12" ht="14.25">
      <c r="B388" s="13"/>
      <c r="C388" s="19"/>
      <c r="D388" s="36"/>
      <c r="E388" s="36"/>
      <c r="F388" s="37"/>
      <c r="G388" s="36">
        <v>421</v>
      </c>
      <c r="H388" s="36"/>
      <c r="I388" s="36"/>
      <c r="J388" s="55"/>
      <c r="K388" s="76" t="s">
        <v>54</v>
      </c>
      <c r="L388" s="41">
        <f>SUM(L389,L391)</f>
        <v>70200</v>
      </c>
    </row>
    <row r="389" spans="2:12" ht="14.25">
      <c r="B389" s="13"/>
      <c r="C389" s="19"/>
      <c r="D389" s="36"/>
      <c r="E389" s="36"/>
      <c r="F389" s="36"/>
      <c r="G389" s="36"/>
      <c r="H389" s="36" t="s">
        <v>55</v>
      </c>
      <c r="I389" s="36"/>
      <c r="J389" s="55"/>
      <c r="K389" s="76" t="s">
        <v>56</v>
      </c>
      <c r="L389" s="41">
        <f>SUM(L390)</f>
        <v>200</v>
      </c>
    </row>
    <row r="390" spans="2:12" ht="28.5">
      <c r="B390" s="13"/>
      <c r="C390" s="19"/>
      <c r="D390" s="36"/>
      <c r="E390" s="36"/>
      <c r="F390" s="36"/>
      <c r="G390" s="36"/>
      <c r="H390" s="36"/>
      <c r="I390" s="36" t="s">
        <v>57</v>
      </c>
      <c r="J390" s="55"/>
      <c r="K390" s="76" t="s">
        <v>58</v>
      </c>
      <c r="L390" s="41">
        <v>200</v>
      </c>
    </row>
    <row r="391" spans="2:12" ht="14.25">
      <c r="B391" s="13"/>
      <c r="C391" s="19"/>
      <c r="D391" s="36"/>
      <c r="E391" s="36"/>
      <c r="F391" s="36"/>
      <c r="G391" s="36"/>
      <c r="H391" s="36" t="s">
        <v>526</v>
      </c>
      <c r="I391" s="36"/>
      <c r="J391" s="55"/>
      <c r="K391" s="76" t="s">
        <v>527</v>
      </c>
      <c r="L391" s="41">
        <v>70000</v>
      </c>
    </row>
    <row r="392" spans="2:12" ht="14.25">
      <c r="B392" s="13"/>
      <c r="C392" s="19"/>
      <c r="D392" s="36"/>
      <c r="E392" s="36"/>
      <c r="F392" s="36"/>
      <c r="G392" s="36"/>
      <c r="H392" s="36"/>
      <c r="I392" s="36"/>
      <c r="J392" s="55"/>
      <c r="K392" s="76"/>
      <c r="L392" s="41"/>
    </row>
    <row r="393" spans="2:12" ht="42.75">
      <c r="B393" s="13"/>
      <c r="C393" s="19"/>
      <c r="D393" s="36"/>
      <c r="E393" s="36"/>
      <c r="F393" s="37">
        <v>43</v>
      </c>
      <c r="G393" s="36"/>
      <c r="H393" s="36"/>
      <c r="I393" s="36"/>
      <c r="J393" s="55"/>
      <c r="K393" s="81" t="s">
        <v>59</v>
      </c>
      <c r="L393" s="43">
        <f>SUM(L394,L408)</f>
        <v>1582500</v>
      </c>
    </row>
    <row r="394" spans="2:12" ht="42.75">
      <c r="B394" s="13"/>
      <c r="C394" s="19"/>
      <c r="D394" s="36"/>
      <c r="E394" s="36"/>
      <c r="F394" s="36"/>
      <c r="G394" s="36">
        <v>431</v>
      </c>
      <c r="H394" s="36"/>
      <c r="I394" s="36"/>
      <c r="J394" s="55"/>
      <c r="K394" s="76" t="s">
        <v>59</v>
      </c>
      <c r="L394" s="41">
        <f>SUM(L395,L399,L404,L406)</f>
        <v>992500</v>
      </c>
    </row>
    <row r="395" spans="2:12" ht="27" customHeight="1">
      <c r="B395" s="13"/>
      <c r="C395" s="19"/>
      <c r="D395" s="36"/>
      <c r="E395" s="36"/>
      <c r="F395" s="36"/>
      <c r="G395" s="36"/>
      <c r="H395" s="36" t="s">
        <v>60</v>
      </c>
      <c r="I395" s="36"/>
      <c r="J395" s="55"/>
      <c r="K395" s="76" t="s">
        <v>61</v>
      </c>
      <c r="L395" s="41">
        <f>SUM(L396:L398)</f>
        <v>800000</v>
      </c>
    </row>
    <row r="396" spans="2:12" ht="27" customHeight="1">
      <c r="B396" s="13"/>
      <c r="C396" s="19"/>
      <c r="D396" s="36"/>
      <c r="E396" s="36"/>
      <c r="F396" s="36"/>
      <c r="G396" s="36"/>
      <c r="H396" s="36"/>
      <c r="I396" s="36" t="s">
        <v>501</v>
      </c>
      <c r="J396" s="55"/>
      <c r="K396" s="76" t="s">
        <v>504</v>
      </c>
      <c r="L396" s="41">
        <v>740000</v>
      </c>
    </row>
    <row r="397" spans="2:12" ht="27" customHeight="1">
      <c r="B397" s="13"/>
      <c r="C397" s="19"/>
      <c r="D397" s="36"/>
      <c r="E397" s="36"/>
      <c r="F397" s="36"/>
      <c r="G397" s="36"/>
      <c r="H397" s="36"/>
      <c r="I397" s="36" t="s">
        <v>502</v>
      </c>
      <c r="J397" s="55"/>
      <c r="K397" s="76" t="s">
        <v>505</v>
      </c>
      <c r="L397" s="41">
        <v>10000</v>
      </c>
    </row>
    <row r="398" spans="2:12" ht="88.5" customHeight="1">
      <c r="B398" s="13"/>
      <c r="C398" s="19"/>
      <c r="D398" s="36"/>
      <c r="E398" s="36"/>
      <c r="F398" s="36"/>
      <c r="G398" s="36"/>
      <c r="H398" s="36"/>
      <c r="I398" s="36" t="s">
        <v>503</v>
      </c>
      <c r="J398" s="55"/>
      <c r="K398" s="76" t="s">
        <v>562</v>
      </c>
      <c r="L398" s="41">
        <v>50000</v>
      </c>
    </row>
    <row r="399" spans="2:12" ht="28.5">
      <c r="B399" s="13"/>
      <c r="C399" s="19"/>
      <c r="D399" s="36"/>
      <c r="E399" s="36"/>
      <c r="F399" s="36"/>
      <c r="G399" s="36"/>
      <c r="H399" s="36" t="s">
        <v>65</v>
      </c>
      <c r="I399" s="36"/>
      <c r="J399" s="55"/>
      <c r="K399" s="76" t="s">
        <v>66</v>
      </c>
      <c r="L399" s="41">
        <f>SUM(L400:L403)</f>
        <v>2500</v>
      </c>
    </row>
    <row r="400" spans="2:12" ht="14.25">
      <c r="B400" s="13"/>
      <c r="C400" s="19"/>
      <c r="D400" s="36"/>
      <c r="E400" s="36"/>
      <c r="F400" s="36"/>
      <c r="G400" s="36"/>
      <c r="H400" s="36"/>
      <c r="I400" s="36"/>
      <c r="J400" s="76"/>
      <c r="K400" s="76"/>
      <c r="L400" s="41"/>
    </row>
    <row r="401" spans="2:12" ht="14.25">
      <c r="B401" s="13"/>
      <c r="C401" s="19"/>
      <c r="D401" s="36"/>
      <c r="E401" s="36"/>
      <c r="F401" s="36"/>
      <c r="G401" s="36"/>
      <c r="H401" s="36"/>
      <c r="I401" s="36"/>
      <c r="J401" s="55"/>
      <c r="K401" s="76"/>
      <c r="L401" s="41"/>
    </row>
    <row r="402" spans="2:12" ht="14.25">
      <c r="B402" s="13"/>
      <c r="C402" s="19"/>
      <c r="D402" s="36"/>
      <c r="E402" s="36"/>
      <c r="F402" s="36"/>
      <c r="G402" s="36"/>
      <c r="H402" s="36"/>
      <c r="I402" s="36" t="s">
        <v>399</v>
      </c>
      <c r="J402" s="55"/>
      <c r="K402" s="76" t="s">
        <v>400</v>
      </c>
      <c r="L402" s="41">
        <v>1500</v>
      </c>
    </row>
    <row r="403" spans="2:12" ht="33" customHeight="1">
      <c r="B403" s="13"/>
      <c r="C403" s="19"/>
      <c r="D403" s="36"/>
      <c r="E403" s="36"/>
      <c r="F403" s="36"/>
      <c r="G403" s="36"/>
      <c r="H403" s="36"/>
      <c r="I403" s="36" t="s">
        <v>401</v>
      </c>
      <c r="J403" s="55"/>
      <c r="K403" s="76" t="s">
        <v>561</v>
      </c>
      <c r="L403" s="41">
        <v>1000</v>
      </c>
    </row>
    <row r="404" spans="2:12" ht="28.5">
      <c r="B404" s="13"/>
      <c r="C404" s="19"/>
      <c r="D404" s="36"/>
      <c r="E404" s="36"/>
      <c r="F404" s="36"/>
      <c r="G404" s="36"/>
      <c r="H404" s="36" t="s">
        <v>67</v>
      </c>
      <c r="I404" s="36"/>
      <c r="J404" s="55"/>
      <c r="K404" s="76" t="s">
        <v>68</v>
      </c>
      <c r="L404" s="41">
        <v>140000</v>
      </c>
    </row>
    <row r="405" spans="2:12" ht="14.25">
      <c r="B405" s="13"/>
      <c r="C405" s="19"/>
      <c r="D405" s="36"/>
      <c r="E405" s="36"/>
      <c r="F405" s="36"/>
      <c r="G405" s="36"/>
      <c r="H405" s="36"/>
      <c r="I405" s="36"/>
      <c r="J405" s="55"/>
      <c r="K405" s="76"/>
      <c r="L405" s="41"/>
    </row>
    <row r="406" spans="2:12" ht="14.25">
      <c r="B406" s="13"/>
      <c r="C406" s="19"/>
      <c r="D406" s="36"/>
      <c r="E406" s="36"/>
      <c r="F406" s="36"/>
      <c r="G406" s="36"/>
      <c r="H406" s="36" t="s">
        <v>69</v>
      </c>
      <c r="I406" s="36"/>
      <c r="J406" s="55"/>
      <c r="K406" s="76" t="s">
        <v>70</v>
      </c>
      <c r="L406" s="41">
        <f>SUM(L407)</f>
        <v>50000</v>
      </c>
    </row>
    <row r="407" spans="2:12" ht="14.25">
      <c r="B407" s="13"/>
      <c r="C407" s="19"/>
      <c r="D407" s="36"/>
      <c r="E407" s="36"/>
      <c r="F407" s="36"/>
      <c r="G407" s="36"/>
      <c r="H407" s="36"/>
      <c r="I407" s="36" t="s">
        <v>304</v>
      </c>
      <c r="J407" s="55"/>
      <c r="K407" s="76" t="s">
        <v>72</v>
      </c>
      <c r="L407" s="41">
        <v>50000</v>
      </c>
    </row>
    <row r="408" spans="2:12" ht="14.25">
      <c r="B408" s="13"/>
      <c r="C408" s="19"/>
      <c r="D408" s="36"/>
      <c r="E408" s="36"/>
      <c r="F408" s="36"/>
      <c r="G408" s="36">
        <v>432</v>
      </c>
      <c r="H408" s="36"/>
      <c r="I408" s="36"/>
      <c r="J408" s="55"/>
      <c r="K408" s="76" t="s">
        <v>379</v>
      </c>
      <c r="L408" s="41">
        <f>SUM(L409)</f>
        <v>590000</v>
      </c>
    </row>
    <row r="409" spans="2:12" ht="14.25">
      <c r="B409" s="13"/>
      <c r="C409" s="19"/>
      <c r="D409" s="36"/>
      <c r="E409" s="36"/>
      <c r="F409" s="36"/>
      <c r="G409" s="36"/>
      <c r="H409" s="36" t="s">
        <v>105</v>
      </c>
      <c r="I409" s="36"/>
      <c r="J409" s="55"/>
      <c r="K409" s="76" t="s">
        <v>380</v>
      </c>
      <c r="L409" s="41">
        <f>SUM(L410)</f>
        <v>590000</v>
      </c>
    </row>
    <row r="410" spans="2:12" ht="14.25">
      <c r="B410" s="13"/>
      <c r="C410" s="19"/>
      <c r="D410" s="36"/>
      <c r="E410" s="36"/>
      <c r="F410" s="36"/>
      <c r="G410" s="36"/>
      <c r="H410" s="36"/>
      <c r="I410" s="36" t="s">
        <v>383</v>
      </c>
      <c r="J410" s="55"/>
      <c r="K410" s="76" t="s">
        <v>382</v>
      </c>
      <c r="L410" s="41">
        <v>590000</v>
      </c>
    </row>
    <row r="411" spans="2:12" ht="14.25">
      <c r="B411" s="13"/>
      <c r="C411" s="19"/>
      <c r="D411" s="36"/>
      <c r="E411" s="36"/>
      <c r="F411" s="37"/>
      <c r="G411" s="36"/>
      <c r="H411" s="36"/>
      <c r="I411" s="36"/>
      <c r="J411" s="55"/>
      <c r="K411" s="81"/>
      <c r="L411" s="41"/>
    </row>
    <row r="412" spans="2:12" ht="14.25">
      <c r="B412" s="13"/>
      <c r="C412" s="19"/>
      <c r="D412" s="36"/>
      <c r="E412" s="36"/>
      <c r="F412" s="36"/>
      <c r="G412" s="36"/>
      <c r="H412" s="36"/>
      <c r="I412" s="36"/>
      <c r="J412" s="36"/>
      <c r="K412" s="39"/>
      <c r="L412" s="44"/>
    </row>
    <row r="413" spans="2:12" ht="14.25">
      <c r="B413" s="4"/>
      <c r="C413" s="19"/>
      <c r="D413" s="23"/>
      <c r="E413" s="23"/>
      <c r="F413" s="23"/>
      <c r="G413" s="23"/>
      <c r="H413" s="23"/>
      <c r="I413" s="23"/>
      <c r="J413" s="23"/>
      <c r="K413" s="45" t="s">
        <v>225</v>
      </c>
      <c r="L413" s="46">
        <f>SUM(L354,L387,L393)</f>
        <v>2281058</v>
      </c>
    </row>
    <row r="414" spans="2:12" ht="14.25">
      <c r="B414" s="9"/>
      <c r="C414" s="19"/>
      <c r="D414" s="47"/>
      <c r="E414" s="47"/>
      <c r="F414" s="47"/>
      <c r="G414" s="47"/>
      <c r="H414" s="47"/>
      <c r="I414" s="47"/>
      <c r="J414" s="47"/>
      <c r="K414" s="48"/>
      <c r="L414" s="26"/>
    </row>
    <row r="415" spans="2:12" ht="14.25">
      <c r="B415" s="10"/>
      <c r="C415" s="19"/>
      <c r="D415" s="21"/>
      <c r="E415" s="21"/>
      <c r="F415" s="21"/>
      <c r="G415" s="21"/>
      <c r="H415" s="21"/>
      <c r="I415" s="21"/>
      <c r="J415" s="21"/>
      <c r="K415" s="21"/>
      <c r="L415" s="26"/>
    </row>
    <row r="416" spans="2:12" ht="29.25" customHeight="1">
      <c r="B416" s="2">
        <v>11</v>
      </c>
      <c r="C416" s="19"/>
      <c r="D416" s="61">
        <v>11</v>
      </c>
      <c r="E416" s="32" t="s">
        <v>432</v>
      </c>
      <c r="F416" s="33" t="s">
        <v>0</v>
      </c>
      <c r="G416" s="33" t="s">
        <v>0</v>
      </c>
      <c r="H416" s="33" t="s">
        <v>0</v>
      </c>
      <c r="I416" s="33" t="s">
        <v>0</v>
      </c>
      <c r="J416" s="33"/>
      <c r="K416" s="34" t="s">
        <v>436</v>
      </c>
      <c r="L416" s="89" t="s">
        <v>577</v>
      </c>
    </row>
    <row r="417" spans="2:12" ht="14.25">
      <c r="B417" s="13"/>
      <c r="C417" s="19"/>
      <c r="D417" s="36"/>
      <c r="E417" s="36"/>
      <c r="F417" s="36"/>
      <c r="G417" s="36"/>
      <c r="H417" s="36"/>
      <c r="I417" s="36"/>
      <c r="J417" s="36"/>
      <c r="K417" s="36"/>
      <c r="L417" s="26"/>
    </row>
    <row r="418" spans="2:12" ht="42.75">
      <c r="B418" s="13"/>
      <c r="C418" s="19"/>
      <c r="D418" s="36"/>
      <c r="E418" s="36"/>
      <c r="F418" s="37">
        <v>43</v>
      </c>
      <c r="G418" s="36"/>
      <c r="H418" s="36"/>
      <c r="I418" s="55"/>
      <c r="J418" s="55"/>
      <c r="K418" s="81" t="s">
        <v>59</v>
      </c>
      <c r="L418" s="43">
        <f>SUM(L419)</f>
        <v>500350</v>
      </c>
    </row>
    <row r="419" spans="2:12" ht="42.75">
      <c r="B419" s="13"/>
      <c r="C419" s="19"/>
      <c r="D419" s="36"/>
      <c r="E419" s="36"/>
      <c r="F419" s="36"/>
      <c r="G419" s="36">
        <v>431</v>
      </c>
      <c r="H419" s="36"/>
      <c r="I419" s="55"/>
      <c r="J419" s="55"/>
      <c r="K419" s="76" t="s">
        <v>59</v>
      </c>
      <c r="L419" s="41">
        <f>SUM(L420)</f>
        <v>500350</v>
      </c>
    </row>
    <row r="420" spans="2:12" ht="14.25">
      <c r="B420" s="13"/>
      <c r="C420" s="19"/>
      <c r="D420" s="36"/>
      <c r="E420" s="36"/>
      <c r="F420" s="36"/>
      <c r="G420" s="36"/>
      <c r="H420" s="36" t="s">
        <v>69</v>
      </c>
      <c r="I420" s="55"/>
      <c r="J420" s="55"/>
      <c r="K420" s="76" t="s">
        <v>70</v>
      </c>
      <c r="L420" s="41">
        <f>SUM(L421:L425)</f>
        <v>500350</v>
      </c>
    </row>
    <row r="421" spans="2:12" ht="28.5">
      <c r="B421" s="13"/>
      <c r="C421" s="19"/>
      <c r="D421" s="36"/>
      <c r="E421" s="36"/>
      <c r="F421" s="36"/>
      <c r="G421" s="36"/>
      <c r="H421" s="36"/>
      <c r="I421" s="55" t="s">
        <v>71</v>
      </c>
      <c r="J421" s="55"/>
      <c r="K421" s="76" t="s">
        <v>466</v>
      </c>
      <c r="L421" s="41">
        <v>450000</v>
      </c>
    </row>
    <row r="422" spans="2:12" ht="14.25">
      <c r="B422" s="13"/>
      <c r="C422" s="19"/>
      <c r="D422" s="36"/>
      <c r="E422" s="36"/>
      <c r="F422" s="36"/>
      <c r="G422" s="36"/>
      <c r="H422" s="36"/>
      <c r="I422" s="55" t="s">
        <v>73</v>
      </c>
      <c r="J422" s="55"/>
      <c r="K422" s="55" t="s">
        <v>77</v>
      </c>
      <c r="L422" s="41">
        <v>20000</v>
      </c>
    </row>
    <row r="423" spans="2:12" ht="14.25">
      <c r="B423" s="13"/>
      <c r="C423" s="19"/>
      <c r="D423" s="36"/>
      <c r="E423" s="36"/>
      <c r="F423" s="36"/>
      <c r="G423" s="36"/>
      <c r="H423" s="36"/>
      <c r="I423" s="55" t="s">
        <v>91</v>
      </c>
      <c r="J423" s="55"/>
      <c r="K423" s="55" t="s">
        <v>471</v>
      </c>
      <c r="L423" s="41">
        <v>15000</v>
      </c>
    </row>
    <row r="424" spans="2:12" ht="14.25">
      <c r="B424" s="13"/>
      <c r="C424" s="19"/>
      <c r="D424" s="36"/>
      <c r="E424" s="36"/>
      <c r="F424" s="36"/>
      <c r="G424" s="36"/>
      <c r="H424" s="36"/>
      <c r="I424" s="55" t="s">
        <v>412</v>
      </c>
      <c r="J424" s="55"/>
      <c r="K424" s="55" t="s">
        <v>413</v>
      </c>
      <c r="L424" s="41">
        <v>5200</v>
      </c>
    </row>
    <row r="425" spans="2:12" ht="14.25">
      <c r="B425" s="13"/>
      <c r="C425" s="19"/>
      <c r="D425" s="36"/>
      <c r="E425" s="36"/>
      <c r="F425" s="37"/>
      <c r="G425" s="36"/>
      <c r="H425" s="36"/>
      <c r="I425" s="55" t="s">
        <v>298</v>
      </c>
      <c r="J425" s="55"/>
      <c r="K425" s="76" t="s">
        <v>598</v>
      </c>
      <c r="L425" s="41">
        <v>10150</v>
      </c>
    </row>
    <row r="426" spans="2:12" ht="14.25">
      <c r="B426" s="13"/>
      <c r="C426" s="19"/>
      <c r="D426" s="36"/>
      <c r="E426" s="36"/>
      <c r="F426" s="36"/>
      <c r="G426" s="36"/>
      <c r="H426" s="36"/>
      <c r="I426" s="55"/>
      <c r="J426" s="55"/>
      <c r="K426" s="76"/>
      <c r="L426" s="79"/>
    </row>
    <row r="427" spans="2:12" ht="14.25">
      <c r="B427" s="13"/>
      <c r="C427" s="19"/>
      <c r="D427" s="36"/>
      <c r="E427" s="36"/>
      <c r="F427" s="36"/>
      <c r="G427" s="36"/>
      <c r="H427" s="36"/>
      <c r="I427" s="36"/>
      <c r="J427" s="36"/>
      <c r="K427" s="39"/>
      <c r="L427" s="26"/>
    </row>
    <row r="428" spans="2:12" ht="14.25">
      <c r="B428" s="4"/>
      <c r="C428" s="19"/>
      <c r="D428" s="23"/>
      <c r="E428" s="23"/>
      <c r="F428" s="23"/>
      <c r="G428" s="23"/>
      <c r="H428" s="23"/>
      <c r="I428" s="23"/>
      <c r="J428" s="23"/>
      <c r="K428" s="45" t="s">
        <v>78</v>
      </c>
      <c r="L428" s="46">
        <f>SUM(L418)</f>
        <v>500350</v>
      </c>
    </row>
    <row r="429" spans="2:12" ht="14.25">
      <c r="B429" s="9"/>
      <c r="C429" s="19"/>
      <c r="D429" s="47"/>
      <c r="E429" s="47"/>
      <c r="F429" s="47"/>
      <c r="G429" s="47"/>
      <c r="H429" s="47"/>
      <c r="I429" s="47"/>
      <c r="J429" s="47"/>
      <c r="K429" s="48"/>
      <c r="L429" s="62"/>
    </row>
    <row r="430" spans="2:12" ht="14.25">
      <c r="B430" s="9"/>
      <c r="C430" s="19"/>
      <c r="D430" s="47"/>
      <c r="E430" s="47"/>
      <c r="F430" s="47"/>
      <c r="G430" s="47"/>
      <c r="H430" s="47"/>
      <c r="I430" s="47"/>
      <c r="J430" s="47"/>
      <c r="K430" s="48"/>
      <c r="L430" s="20"/>
    </row>
    <row r="431" spans="2:12" ht="9.75" customHeight="1">
      <c r="B431" s="10"/>
      <c r="C431" s="19"/>
      <c r="D431" s="21"/>
      <c r="E431" s="21"/>
      <c r="F431" s="21"/>
      <c r="G431" s="21"/>
      <c r="H431" s="21"/>
      <c r="I431" s="21"/>
      <c r="J431" s="21"/>
      <c r="K431" s="21"/>
      <c r="L431" s="63"/>
    </row>
    <row r="432" spans="2:12" ht="27" customHeight="1">
      <c r="B432" s="2">
        <v>12</v>
      </c>
      <c r="C432" s="19"/>
      <c r="D432" s="31">
        <v>12</v>
      </c>
      <c r="E432" s="32" t="s">
        <v>432</v>
      </c>
      <c r="F432" s="33" t="s">
        <v>0</v>
      </c>
      <c r="G432" s="33" t="s">
        <v>0</v>
      </c>
      <c r="H432" s="33" t="s">
        <v>0</v>
      </c>
      <c r="I432" s="33" t="s">
        <v>0</v>
      </c>
      <c r="J432" s="33"/>
      <c r="K432" s="34" t="s">
        <v>79</v>
      </c>
      <c r="L432" s="89" t="s">
        <v>577</v>
      </c>
    </row>
    <row r="433" spans="2:12" ht="14.25">
      <c r="B433" s="13"/>
      <c r="C433" s="19"/>
      <c r="D433" s="36"/>
      <c r="E433" s="36"/>
      <c r="F433" s="36"/>
      <c r="G433" s="36"/>
      <c r="H433" s="36"/>
      <c r="I433" s="36"/>
      <c r="J433" s="36"/>
      <c r="K433" s="36"/>
      <c r="L433" s="26"/>
    </row>
    <row r="434" spans="2:12" ht="42.75">
      <c r="B434" s="13"/>
      <c r="C434" s="19"/>
      <c r="D434" s="36"/>
      <c r="E434" s="36"/>
      <c r="F434" s="37">
        <v>43</v>
      </c>
      <c r="G434" s="36"/>
      <c r="H434" s="36"/>
      <c r="I434" s="55"/>
      <c r="J434" s="55"/>
      <c r="K434" s="81" t="s">
        <v>59</v>
      </c>
      <c r="L434" s="38">
        <f>SUM(L435)</f>
        <v>501447</v>
      </c>
    </row>
    <row r="435" spans="2:12" ht="42.75">
      <c r="B435" s="13"/>
      <c r="C435" s="19"/>
      <c r="D435" s="36"/>
      <c r="E435" s="36"/>
      <c r="F435" s="36"/>
      <c r="G435" s="36">
        <v>431</v>
      </c>
      <c r="H435" s="36"/>
      <c r="I435" s="55"/>
      <c r="J435" s="55"/>
      <c r="K435" s="76" t="s">
        <v>59</v>
      </c>
      <c r="L435" s="41">
        <f>SUM(L436)</f>
        <v>501447</v>
      </c>
    </row>
    <row r="436" spans="2:12" ht="14.25">
      <c r="B436" s="13"/>
      <c r="C436" s="19"/>
      <c r="D436" s="36"/>
      <c r="E436" s="36"/>
      <c r="F436" s="36"/>
      <c r="G436" s="36"/>
      <c r="H436" s="36" t="s">
        <v>69</v>
      </c>
      <c r="I436" s="55"/>
      <c r="J436" s="55"/>
      <c r="K436" s="76" t="s">
        <v>70</v>
      </c>
      <c r="L436" s="41">
        <f>SUM(L437:L441)</f>
        <v>501447</v>
      </c>
    </row>
    <row r="437" spans="2:12" ht="28.5">
      <c r="B437" s="13"/>
      <c r="C437" s="19"/>
      <c r="D437" s="36"/>
      <c r="E437" s="36"/>
      <c r="F437" s="36"/>
      <c r="G437" s="36"/>
      <c r="H437" s="36"/>
      <c r="I437" s="55" t="s">
        <v>71</v>
      </c>
      <c r="J437" s="55"/>
      <c r="K437" s="76" t="s">
        <v>466</v>
      </c>
      <c r="L437" s="41">
        <v>426000</v>
      </c>
    </row>
    <row r="438" spans="2:12" ht="14.25">
      <c r="B438" s="13"/>
      <c r="C438" s="19"/>
      <c r="D438" s="36"/>
      <c r="E438" s="36"/>
      <c r="F438" s="36"/>
      <c r="G438" s="36"/>
      <c r="H438" s="36"/>
      <c r="I438" s="55" t="s">
        <v>73</v>
      </c>
      <c r="J438" s="55"/>
      <c r="K438" s="55" t="s">
        <v>77</v>
      </c>
      <c r="L438" s="41">
        <v>35000</v>
      </c>
    </row>
    <row r="439" spans="2:12" ht="14.25">
      <c r="B439" s="13"/>
      <c r="C439" s="19"/>
      <c r="D439" s="36"/>
      <c r="E439" s="36"/>
      <c r="F439" s="36"/>
      <c r="G439" s="36"/>
      <c r="H439" s="36"/>
      <c r="I439" s="55" t="s">
        <v>91</v>
      </c>
      <c r="J439" s="55"/>
      <c r="K439" s="55" t="s">
        <v>471</v>
      </c>
      <c r="L439" s="41">
        <v>25000</v>
      </c>
    </row>
    <row r="440" spans="2:12" ht="14.25">
      <c r="B440" s="13"/>
      <c r="C440" s="19"/>
      <c r="D440" s="36"/>
      <c r="E440" s="36"/>
      <c r="F440" s="36"/>
      <c r="G440" s="36"/>
      <c r="H440" s="36"/>
      <c r="I440" s="55" t="s">
        <v>412</v>
      </c>
      <c r="J440" s="55"/>
      <c r="K440" s="55" t="s">
        <v>413</v>
      </c>
      <c r="L440" s="41">
        <v>4647</v>
      </c>
    </row>
    <row r="441" spans="2:12" ht="14.25">
      <c r="B441" s="13"/>
      <c r="C441" s="19"/>
      <c r="D441" s="36"/>
      <c r="E441" s="36"/>
      <c r="F441" s="37"/>
      <c r="G441" s="36"/>
      <c r="H441" s="36"/>
      <c r="I441" s="55" t="s">
        <v>298</v>
      </c>
      <c r="J441" s="55"/>
      <c r="K441" s="76" t="s">
        <v>598</v>
      </c>
      <c r="L441" s="41">
        <v>10800</v>
      </c>
    </row>
    <row r="442" spans="2:12" ht="14.25">
      <c r="B442" s="13"/>
      <c r="C442" s="19"/>
      <c r="D442" s="36"/>
      <c r="E442" s="36"/>
      <c r="F442" s="36"/>
      <c r="G442" s="36"/>
      <c r="H442" s="36"/>
      <c r="I442" s="36"/>
      <c r="J442" s="36"/>
      <c r="K442" s="39"/>
      <c r="L442" s="26"/>
    </row>
    <row r="443" spans="2:12" ht="14.25">
      <c r="B443" s="13"/>
      <c r="C443" s="19"/>
      <c r="D443" s="36"/>
      <c r="E443" s="36"/>
      <c r="F443" s="36"/>
      <c r="G443" s="36"/>
      <c r="H443" s="36"/>
      <c r="I443" s="36"/>
      <c r="J443" s="36"/>
      <c r="K443" s="39"/>
      <c r="L443" s="26"/>
    </row>
    <row r="444" spans="2:12" ht="14.25">
      <c r="B444" s="4"/>
      <c r="C444" s="19"/>
      <c r="D444" s="23"/>
      <c r="E444" s="23"/>
      <c r="F444" s="23"/>
      <c r="G444" s="23"/>
      <c r="H444" s="23"/>
      <c r="I444" s="23"/>
      <c r="J444" s="23"/>
      <c r="K444" s="45" t="s">
        <v>80</v>
      </c>
      <c r="L444" s="46">
        <f>SUM(L434)</f>
        <v>501447</v>
      </c>
    </row>
    <row r="445" spans="2:12" ht="14.25">
      <c r="B445" s="10"/>
      <c r="C445" s="19"/>
      <c r="D445" s="21"/>
      <c r="E445" s="21"/>
      <c r="F445" s="21"/>
      <c r="G445" s="21"/>
      <c r="H445" s="21"/>
      <c r="I445" s="21"/>
      <c r="J445" s="21"/>
      <c r="K445" s="21"/>
      <c r="L445" s="26"/>
    </row>
    <row r="446" spans="2:12" ht="28.5" customHeight="1">
      <c r="B446" s="2">
        <v>13</v>
      </c>
      <c r="C446" s="19"/>
      <c r="D446" s="31">
        <v>13</v>
      </c>
      <c r="E446" s="32" t="s">
        <v>432</v>
      </c>
      <c r="F446" s="33" t="s">
        <v>0</v>
      </c>
      <c r="G446" s="33" t="s">
        <v>0</v>
      </c>
      <c r="H446" s="33" t="s">
        <v>0</v>
      </c>
      <c r="I446" s="33" t="s">
        <v>0</v>
      </c>
      <c r="J446" s="33"/>
      <c r="K446" s="34" t="s">
        <v>81</v>
      </c>
      <c r="L446" s="89" t="s">
        <v>577</v>
      </c>
    </row>
    <row r="447" spans="2:12" ht="14.25">
      <c r="B447" s="13"/>
      <c r="C447" s="19"/>
      <c r="D447" s="36"/>
      <c r="E447" s="36"/>
      <c r="F447" s="36"/>
      <c r="G447" s="36"/>
      <c r="H447" s="36"/>
      <c r="I447" s="36"/>
      <c r="J447" s="36"/>
      <c r="K447" s="36"/>
      <c r="L447" s="26"/>
    </row>
    <row r="448" spans="2:12" ht="42.75">
      <c r="B448" s="13"/>
      <c r="C448" s="19"/>
      <c r="D448" s="36"/>
      <c r="E448" s="36"/>
      <c r="F448" s="37">
        <v>43</v>
      </c>
      <c r="G448" s="36"/>
      <c r="H448" s="36"/>
      <c r="I448" s="55"/>
      <c r="J448" s="55"/>
      <c r="K448" s="81" t="s">
        <v>59</v>
      </c>
      <c r="L448" s="50">
        <f>SUM(L449)</f>
        <v>349500</v>
      </c>
    </row>
    <row r="449" spans="2:12" ht="42.75">
      <c r="B449" s="13"/>
      <c r="C449" s="19"/>
      <c r="D449" s="36"/>
      <c r="E449" s="36"/>
      <c r="F449" s="36"/>
      <c r="G449" s="36">
        <v>431</v>
      </c>
      <c r="H449" s="36"/>
      <c r="I449" s="55"/>
      <c r="J449" s="55"/>
      <c r="K449" s="76" t="s">
        <v>59</v>
      </c>
      <c r="L449" s="64">
        <f>SUM(L450)</f>
        <v>349500</v>
      </c>
    </row>
    <row r="450" spans="2:12" ht="14.25">
      <c r="B450" s="13"/>
      <c r="C450" s="19"/>
      <c r="D450" s="36"/>
      <c r="E450" s="36"/>
      <c r="F450" s="36"/>
      <c r="G450" s="36"/>
      <c r="H450" s="36" t="s">
        <v>69</v>
      </c>
      <c r="I450" s="55"/>
      <c r="J450" s="55"/>
      <c r="K450" s="76" t="s">
        <v>70</v>
      </c>
      <c r="L450" s="64">
        <f>SUM(L451:L455)</f>
        <v>349500</v>
      </c>
    </row>
    <row r="451" spans="2:12" ht="28.5">
      <c r="B451" s="13"/>
      <c r="C451" s="19"/>
      <c r="D451" s="36"/>
      <c r="E451" s="36"/>
      <c r="F451" s="36"/>
      <c r="G451" s="36"/>
      <c r="H451" s="36"/>
      <c r="I451" s="55" t="s">
        <v>71</v>
      </c>
      <c r="J451" s="55"/>
      <c r="K451" s="76" t="s">
        <v>466</v>
      </c>
      <c r="L451" s="41">
        <v>280000</v>
      </c>
    </row>
    <row r="452" spans="2:12" ht="22.5" customHeight="1">
      <c r="B452" s="13"/>
      <c r="C452" s="19"/>
      <c r="D452" s="36"/>
      <c r="E452" s="36"/>
      <c r="F452" s="36"/>
      <c r="G452" s="36"/>
      <c r="H452" s="36"/>
      <c r="I452" s="55" t="s">
        <v>73</v>
      </c>
      <c r="J452" s="55"/>
      <c r="K452" s="55" t="s">
        <v>77</v>
      </c>
      <c r="L452" s="41">
        <v>45000</v>
      </c>
    </row>
    <row r="453" spans="2:12" ht="18" customHeight="1">
      <c r="B453" s="13"/>
      <c r="C453" s="19"/>
      <c r="D453" s="36"/>
      <c r="E453" s="36"/>
      <c r="F453" s="36"/>
      <c r="G453" s="36"/>
      <c r="H453" s="36"/>
      <c r="I453" s="55" t="s">
        <v>91</v>
      </c>
      <c r="J453" s="55"/>
      <c r="K453" s="55" t="s">
        <v>471</v>
      </c>
      <c r="L453" s="41">
        <v>12000</v>
      </c>
    </row>
    <row r="454" spans="2:12" ht="16.5" customHeight="1">
      <c r="B454" s="13"/>
      <c r="C454" s="19"/>
      <c r="D454" s="36"/>
      <c r="E454" s="36"/>
      <c r="F454" s="36"/>
      <c r="G454" s="36"/>
      <c r="H454" s="36"/>
      <c r="I454" s="55" t="s">
        <v>412</v>
      </c>
      <c r="J454" s="55"/>
      <c r="K454" s="55" t="s">
        <v>413</v>
      </c>
      <c r="L454" s="41">
        <v>5200</v>
      </c>
    </row>
    <row r="455" spans="2:12" ht="14.25">
      <c r="B455" s="13"/>
      <c r="C455" s="19"/>
      <c r="D455" s="36"/>
      <c r="E455" s="36"/>
      <c r="F455" s="37"/>
      <c r="G455" s="36"/>
      <c r="H455" s="36"/>
      <c r="I455" s="55" t="s">
        <v>298</v>
      </c>
      <c r="J455" s="55"/>
      <c r="K455" s="76" t="s">
        <v>598</v>
      </c>
      <c r="L455" s="41">
        <v>7300</v>
      </c>
    </row>
    <row r="456" spans="2:12" ht="14.25">
      <c r="B456" s="13"/>
      <c r="C456" s="19"/>
      <c r="D456" s="36"/>
      <c r="E456" s="36"/>
      <c r="F456" s="36"/>
      <c r="G456" s="36"/>
      <c r="H456" s="36"/>
      <c r="I456" s="36"/>
      <c r="J456" s="36"/>
      <c r="K456" s="39"/>
      <c r="L456" s="44"/>
    </row>
    <row r="457" spans="2:12" ht="14.25">
      <c r="B457" s="13"/>
      <c r="C457" s="19"/>
      <c r="D457" s="36"/>
      <c r="E457" s="36"/>
      <c r="F457" s="36"/>
      <c r="G457" s="36"/>
      <c r="H457" s="36"/>
      <c r="I457" s="36"/>
      <c r="J457" s="36"/>
      <c r="K457" s="39"/>
      <c r="L457" s="44"/>
    </row>
    <row r="458" spans="2:12" ht="14.25">
      <c r="B458" s="4"/>
      <c r="C458" s="19"/>
      <c r="D458" s="23"/>
      <c r="E458" s="23"/>
      <c r="F458" s="23"/>
      <c r="G458" s="23"/>
      <c r="H458" s="23"/>
      <c r="I458" s="23"/>
      <c r="J458" s="23"/>
      <c r="K458" s="45" t="s">
        <v>82</v>
      </c>
      <c r="L458" s="54">
        <f>SUM(L448)</f>
        <v>349500</v>
      </c>
    </row>
    <row r="459" spans="2:12" ht="14.25">
      <c r="B459" s="10"/>
      <c r="C459" s="19"/>
      <c r="D459" s="21"/>
      <c r="E459" s="21"/>
      <c r="F459" s="21"/>
      <c r="G459" s="21"/>
      <c r="H459" s="21"/>
      <c r="I459" s="21"/>
      <c r="J459" s="21"/>
      <c r="K459" s="21"/>
      <c r="L459" s="26"/>
    </row>
    <row r="460" spans="2:12" ht="32.25" customHeight="1">
      <c r="B460" s="2">
        <v>14</v>
      </c>
      <c r="C460" s="19"/>
      <c r="D460" s="31">
        <v>14</v>
      </c>
      <c r="E460" s="32" t="s">
        <v>432</v>
      </c>
      <c r="F460" s="33" t="s">
        <v>0</v>
      </c>
      <c r="G460" s="33" t="s">
        <v>0</v>
      </c>
      <c r="H460" s="33" t="s">
        <v>0</v>
      </c>
      <c r="I460" s="33" t="s">
        <v>0</v>
      </c>
      <c r="J460" s="33"/>
      <c r="K460" s="34" t="s">
        <v>467</v>
      </c>
      <c r="L460" s="89" t="s">
        <v>577</v>
      </c>
    </row>
    <row r="461" spans="2:12" ht="14.25">
      <c r="B461" s="13"/>
      <c r="C461" s="19"/>
      <c r="D461" s="36"/>
      <c r="E461" s="36"/>
      <c r="F461" s="36"/>
      <c r="G461" s="36"/>
      <c r="H461" s="36"/>
      <c r="I461" s="36"/>
      <c r="J461" s="36"/>
      <c r="K461" s="36"/>
      <c r="L461" s="26"/>
    </row>
    <row r="462" spans="2:12" ht="42.75">
      <c r="B462" s="13"/>
      <c r="C462" s="19"/>
      <c r="D462" s="36"/>
      <c r="E462" s="36"/>
      <c r="F462" s="37">
        <v>43</v>
      </c>
      <c r="G462" s="36"/>
      <c r="H462" s="36"/>
      <c r="I462" s="55"/>
      <c r="J462" s="55"/>
      <c r="K462" s="81" t="s">
        <v>59</v>
      </c>
      <c r="L462" s="38">
        <f>SUM(L463)</f>
        <v>395500</v>
      </c>
    </row>
    <row r="463" spans="2:12" ht="42.75">
      <c r="B463" s="13"/>
      <c r="C463" s="19"/>
      <c r="D463" s="36"/>
      <c r="E463" s="36"/>
      <c r="F463" s="36"/>
      <c r="G463" s="36">
        <v>431</v>
      </c>
      <c r="H463" s="36"/>
      <c r="I463" s="55"/>
      <c r="J463" s="55"/>
      <c r="K463" s="76" t="s">
        <v>59</v>
      </c>
      <c r="L463" s="40">
        <f>SUM(L464)</f>
        <v>395500</v>
      </c>
    </row>
    <row r="464" spans="2:12" ht="14.25">
      <c r="B464" s="13"/>
      <c r="C464" s="19"/>
      <c r="D464" s="36"/>
      <c r="E464" s="36"/>
      <c r="F464" s="36"/>
      <c r="G464" s="36"/>
      <c r="H464" s="36" t="s">
        <v>69</v>
      </c>
      <c r="I464" s="55"/>
      <c r="J464" s="55"/>
      <c r="K464" s="76" t="s">
        <v>70</v>
      </c>
      <c r="L464" s="40">
        <f>SUM(L465:L469)</f>
        <v>395500</v>
      </c>
    </row>
    <row r="465" spans="2:12" ht="28.5">
      <c r="B465" s="13"/>
      <c r="C465" s="19"/>
      <c r="D465" s="36"/>
      <c r="E465" s="36"/>
      <c r="F465" s="36"/>
      <c r="G465" s="36"/>
      <c r="H465" s="36"/>
      <c r="I465" s="55" t="s">
        <v>71</v>
      </c>
      <c r="J465" s="55"/>
      <c r="K465" s="76" t="s">
        <v>466</v>
      </c>
      <c r="L465" s="41">
        <v>340000</v>
      </c>
    </row>
    <row r="466" spans="2:12" ht="14.25">
      <c r="B466" s="13"/>
      <c r="C466" s="19"/>
      <c r="D466" s="36"/>
      <c r="E466" s="36"/>
      <c r="F466" s="36"/>
      <c r="G466" s="36"/>
      <c r="H466" s="36"/>
      <c r="I466" s="55" t="s">
        <v>73</v>
      </c>
      <c r="J466" s="55"/>
      <c r="K466" s="55" t="s">
        <v>77</v>
      </c>
      <c r="L466" s="41">
        <v>25000</v>
      </c>
    </row>
    <row r="467" spans="2:12" ht="14.25">
      <c r="B467" s="13"/>
      <c r="C467" s="19"/>
      <c r="D467" s="36"/>
      <c r="E467" s="36"/>
      <c r="F467" s="36"/>
      <c r="G467" s="36"/>
      <c r="H467" s="36"/>
      <c r="I467" s="55" t="s">
        <v>91</v>
      </c>
      <c r="J467" s="55"/>
      <c r="K467" s="55" t="s">
        <v>471</v>
      </c>
      <c r="L467" s="41">
        <v>18000</v>
      </c>
    </row>
    <row r="468" spans="2:12" ht="14.25">
      <c r="B468" s="13"/>
      <c r="C468" s="19"/>
      <c r="D468" s="36"/>
      <c r="E468" s="36"/>
      <c r="F468" s="36"/>
      <c r="G468" s="36"/>
      <c r="H468" s="36"/>
      <c r="I468" s="55" t="s">
        <v>412</v>
      </c>
      <c r="J468" s="55"/>
      <c r="K468" s="55" t="s">
        <v>413</v>
      </c>
      <c r="L468" s="41">
        <v>5200</v>
      </c>
    </row>
    <row r="469" spans="2:12" ht="14.25">
      <c r="B469" s="13"/>
      <c r="C469" s="19"/>
      <c r="D469" s="36"/>
      <c r="E469" s="36"/>
      <c r="F469" s="37"/>
      <c r="G469" s="36"/>
      <c r="H469" s="36"/>
      <c r="I469" s="55" t="s">
        <v>298</v>
      </c>
      <c r="J469" s="55"/>
      <c r="K469" s="76" t="s">
        <v>598</v>
      </c>
      <c r="L469" s="41">
        <v>7300</v>
      </c>
    </row>
    <row r="470" spans="2:12" ht="14.25">
      <c r="B470" s="13"/>
      <c r="C470" s="19"/>
      <c r="D470" s="36"/>
      <c r="E470" s="36"/>
      <c r="F470" s="36"/>
      <c r="G470" s="36"/>
      <c r="H470" s="36"/>
      <c r="I470" s="36"/>
      <c r="J470" s="36"/>
      <c r="K470" s="39"/>
      <c r="L470" s="26"/>
    </row>
    <row r="471" spans="2:12" ht="14.25">
      <c r="B471" s="13"/>
      <c r="C471" s="19"/>
      <c r="D471" s="36"/>
      <c r="E471" s="36"/>
      <c r="F471" s="36"/>
      <c r="G471" s="36"/>
      <c r="H471" s="36"/>
      <c r="I471" s="36"/>
      <c r="J471" s="36"/>
      <c r="K471" s="39"/>
      <c r="L471" s="26"/>
    </row>
    <row r="472" spans="2:12" ht="18" customHeight="1">
      <c r="B472" s="4"/>
      <c r="C472" s="19"/>
      <c r="D472" s="23"/>
      <c r="E472" s="23"/>
      <c r="F472" s="23"/>
      <c r="G472" s="23"/>
      <c r="H472" s="23"/>
      <c r="I472" s="23"/>
      <c r="J472" s="23"/>
      <c r="K472" s="45" t="s">
        <v>104</v>
      </c>
      <c r="L472" s="46">
        <f>SUM(L462)</f>
        <v>395500</v>
      </c>
    </row>
    <row r="473" spans="2:12" ht="14.25">
      <c r="B473" s="10"/>
      <c r="C473" s="19"/>
      <c r="D473" s="21"/>
      <c r="E473" s="21"/>
      <c r="F473" s="21"/>
      <c r="G473" s="21"/>
      <c r="H473" s="21"/>
      <c r="I473" s="21"/>
      <c r="J473" s="21"/>
      <c r="K473" s="21"/>
      <c r="L473" s="26"/>
    </row>
    <row r="474" spans="2:12" ht="28.5">
      <c r="B474" s="2">
        <v>15</v>
      </c>
      <c r="C474" s="19"/>
      <c r="D474" s="31">
        <v>15</v>
      </c>
      <c r="E474" s="32" t="s">
        <v>433</v>
      </c>
      <c r="F474" s="33" t="s">
        <v>0</v>
      </c>
      <c r="G474" s="33" t="s">
        <v>0</v>
      </c>
      <c r="H474" s="33" t="s">
        <v>0</v>
      </c>
      <c r="I474" s="33" t="s">
        <v>0</v>
      </c>
      <c r="J474" s="33"/>
      <c r="K474" s="34" t="s">
        <v>90</v>
      </c>
      <c r="L474" s="89" t="s">
        <v>577</v>
      </c>
    </row>
    <row r="475" spans="2:12" ht="14.25">
      <c r="B475" s="13"/>
      <c r="C475" s="19"/>
      <c r="D475" s="36"/>
      <c r="E475" s="36"/>
      <c r="F475" s="36"/>
      <c r="G475" s="36"/>
      <c r="H475" s="36"/>
      <c r="I475" s="36"/>
      <c r="J475" s="36"/>
      <c r="K475" s="36"/>
      <c r="L475" s="26"/>
    </row>
    <row r="476" spans="2:12" ht="42.75">
      <c r="B476" s="13"/>
      <c r="C476" s="19"/>
      <c r="D476" s="36"/>
      <c r="E476" s="36"/>
      <c r="F476" s="37">
        <v>43</v>
      </c>
      <c r="G476" s="36"/>
      <c r="H476" s="36"/>
      <c r="I476" s="55"/>
      <c r="J476" s="55"/>
      <c r="K476" s="81" t="s">
        <v>59</v>
      </c>
      <c r="L476" s="38">
        <f>SUM(L477)</f>
        <v>308840</v>
      </c>
    </row>
    <row r="477" spans="2:12" ht="42.75">
      <c r="B477" s="13"/>
      <c r="C477" s="19"/>
      <c r="D477" s="36"/>
      <c r="E477" s="36"/>
      <c r="F477" s="36"/>
      <c r="G477" s="36">
        <v>431</v>
      </c>
      <c r="H477" s="36"/>
      <c r="I477" s="55"/>
      <c r="J477" s="55"/>
      <c r="K477" s="76" t="s">
        <v>59</v>
      </c>
      <c r="L477" s="40">
        <f>SUM(L478)</f>
        <v>308840</v>
      </c>
    </row>
    <row r="478" spans="2:12" ht="14.25">
      <c r="B478" s="13"/>
      <c r="C478" s="19"/>
      <c r="D478" s="36"/>
      <c r="E478" s="36"/>
      <c r="F478" s="36"/>
      <c r="G478" s="36"/>
      <c r="H478" s="36" t="s">
        <v>69</v>
      </c>
      <c r="I478" s="55"/>
      <c r="J478" s="55"/>
      <c r="K478" s="76" t="s">
        <v>70</v>
      </c>
      <c r="L478" s="40">
        <f>SUM(L479:L482)</f>
        <v>308840</v>
      </c>
    </row>
    <row r="479" spans="2:12" ht="28.5">
      <c r="B479" s="13"/>
      <c r="C479" s="19"/>
      <c r="D479" s="36"/>
      <c r="E479" s="36"/>
      <c r="F479" s="36"/>
      <c r="G479" s="36"/>
      <c r="H479" s="36"/>
      <c r="I479" s="55" t="s">
        <v>71</v>
      </c>
      <c r="J479" s="55"/>
      <c r="K479" s="76" t="s">
        <v>466</v>
      </c>
      <c r="L479" s="41">
        <v>275000</v>
      </c>
    </row>
    <row r="480" spans="2:12" ht="14.25">
      <c r="B480" s="13"/>
      <c r="C480" s="19"/>
      <c r="D480" s="36"/>
      <c r="E480" s="36"/>
      <c r="F480" s="36"/>
      <c r="G480" s="36"/>
      <c r="H480" s="36"/>
      <c r="I480" s="55" t="s">
        <v>91</v>
      </c>
      <c r="J480" s="55"/>
      <c r="K480" s="55" t="s">
        <v>471</v>
      </c>
      <c r="L480" s="41">
        <v>25000</v>
      </c>
    </row>
    <row r="481" spans="2:12" ht="27" customHeight="1">
      <c r="B481" s="13"/>
      <c r="C481" s="19"/>
      <c r="D481" s="36"/>
      <c r="E481" s="36"/>
      <c r="F481" s="37"/>
      <c r="G481" s="36"/>
      <c r="H481" s="36"/>
      <c r="I481" s="55" t="s">
        <v>412</v>
      </c>
      <c r="J481" s="55"/>
      <c r="K481" s="55" t="s">
        <v>413</v>
      </c>
      <c r="L481" s="41">
        <v>2840</v>
      </c>
    </row>
    <row r="482" spans="2:12" ht="14.25">
      <c r="B482" s="13"/>
      <c r="C482" s="19"/>
      <c r="D482" s="36"/>
      <c r="E482" s="36"/>
      <c r="F482" s="36"/>
      <c r="G482" s="36"/>
      <c r="H482" s="36"/>
      <c r="I482" s="55" t="s">
        <v>298</v>
      </c>
      <c r="J482" s="55"/>
      <c r="K482" s="76" t="s">
        <v>598</v>
      </c>
      <c r="L482" s="41">
        <v>6000</v>
      </c>
    </row>
    <row r="483" spans="2:12" ht="14.25">
      <c r="B483" s="13"/>
      <c r="C483" s="19"/>
      <c r="D483" s="36"/>
      <c r="E483" s="36"/>
      <c r="F483" s="36"/>
      <c r="G483" s="36"/>
      <c r="H483" s="36"/>
      <c r="I483" s="36"/>
      <c r="J483" s="36"/>
      <c r="K483" s="39"/>
      <c r="L483" s="26"/>
    </row>
    <row r="484" spans="2:12" ht="15.75" customHeight="1">
      <c r="B484" s="4"/>
      <c r="C484" s="19"/>
      <c r="D484" s="23"/>
      <c r="E484" s="23"/>
      <c r="F484" s="23"/>
      <c r="G484" s="23"/>
      <c r="H484" s="23"/>
      <c r="I484" s="23"/>
      <c r="J484" s="23"/>
      <c r="K484" s="45" t="s">
        <v>103</v>
      </c>
      <c r="L484" s="46">
        <f>SUM(L476)</f>
        <v>308840</v>
      </c>
    </row>
    <row r="485" spans="2:12" ht="14.25">
      <c r="B485" s="10"/>
      <c r="C485" s="19"/>
      <c r="D485" s="21"/>
      <c r="E485" s="21"/>
      <c r="F485" s="21"/>
      <c r="G485" s="21"/>
      <c r="H485" s="21"/>
      <c r="I485" s="21"/>
      <c r="J485" s="21"/>
      <c r="K485" s="21"/>
      <c r="L485" s="26"/>
    </row>
    <row r="486" spans="2:12" ht="14.25">
      <c r="B486" s="10"/>
      <c r="C486" s="19"/>
      <c r="D486" s="21"/>
      <c r="E486" s="21"/>
      <c r="F486" s="21"/>
      <c r="G486" s="21"/>
      <c r="H486" s="21"/>
      <c r="I486" s="21"/>
      <c r="J486" s="21"/>
      <c r="K486" s="21"/>
      <c r="L486" s="26"/>
    </row>
    <row r="487" spans="2:12" ht="28.5">
      <c r="B487" s="2">
        <v>9</v>
      </c>
      <c r="C487" s="19"/>
      <c r="D487" s="31">
        <v>9</v>
      </c>
      <c r="E487" s="32" t="s">
        <v>366</v>
      </c>
      <c r="F487" s="33" t="s">
        <v>0</v>
      </c>
      <c r="G487" s="33" t="s">
        <v>0</v>
      </c>
      <c r="H487" s="33" t="s">
        <v>0</v>
      </c>
      <c r="I487" s="33" t="s">
        <v>0</v>
      </c>
      <c r="J487" s="33"/>
      <c r="K487" s="34" t="s">
        <v>116</v>
      </c>
      <c r="L487" s="89" t="s">
        <v>577</v>
      </c>
    </row>
    <row r="488" spans="2:12" ht="14.25">
      <c r="B488" s="13"/>
      <c r="C488" s="19"/>
      <c r="D488" s="36"/>
      <c r="E488" s="36"/>
      <c r="F488" s="36"/>
      <c r="G488" s="36"/>
      <c r="H488" s="36"/>
      <c r="I488" s="36"/>
      <c r="J488" s="36"/>
      <c r="K488" s="36"/>
      <c r="L488" s="26"/>
    </row>
    <row r="489" spans="2:12" ht="16.5" customHeight="1">
      <c r="B489" s="13"/>
      <c r="C489" s="19"/>
      <c r="D489" s="36"/>
      <c r="E489" s="36"/>
      <c r="F489" s="37">
        <v>41</v>
      </c>
      <c r="G489" s="36"/>
      <c r="H489" s="36"/>
      <c r="I489" s="36"/>
      <c r="J489" s="36"/>
      <c r="K489" s="37" t="s">
        <v>2</v>
      </c>
      <c r="L489" s="38">
        <f>SUM(L490,L504,L509,L516,L518)</f>
        <v>3034877</v>
      </c>
    </row>
    <row r="490" spans="2:12" ht="28.5">
      <c r="B490" s="13"/>
      <c r="C490" s="19"/>
      <c r="D490" s="36"/>
      <c r="E490" s="36"/>
      <c r="F490" s="36"/>
      <c r="G490" s="36">
        <v>411</v>
      </c>
      <c r="H490" s="36"/>
      <c r="I490" s="36"/>
      <c r="J490" s="36"/>
      <c r="K490" s="39" t="s">
        <v>3</v>
      </c>
      <c r="L490" s="41">
        <f>SUM(L491:L493,L497,L503)</f>
        <v>489077</v>
      </c>
    </row>
    <row r="491" spans="2:12" ht="14.25">
      <c r="B491" s="13"/>
      <c r="C491" s="19"/>
      <c r="D491" s="36"/>
      <c r="E491" s="36"/>
      <c r="F491" s="36"/>
      <c r="G491" s="36"/>
      <c r="H491" s="36" t="s">
        <v>4</v>
      </c>
      <c r="I491" s="36"/>
      <c r="J491" s="36"/>
      <c r="K491" s="36" t="s">
        <v>5</v>
      </c>
      <c r="L491" s="41">
        <v>363488</v>
      </c>
    </row>
    <row r="492" spans="2:12" ht="14.25">
      <c r="B492" s="13"/>
      <c r="C492" s="19"/>
      <c r="D492" s="36"/>
      <c r="E492" s="36"/>
      <c r="F492" s="36"/>
      <c r="G492" s="36"/>
      <c r="H492" s="36" t="s">
        <v>6</v>
      </c>
      <c r="I492" s="36"/>
      <c r="J492" s="36"/>
      <c r="K492" s="36" t="s">
        <v>7</v>
      </c>
      <c r="L492" s="41">
        <v>22652</v>
      </c>
    </row>
    <row r="493" spans="2:12" ht="14.25">
      <c r="B493" s="13"/>
      <c r="C493" s="19"/>
      <c r="D493" s="36"/>
      <c r="E493" s="36"/>
      <c r="F493" s="36"/>
      <c r="G493" s="36"/>
      <c r="H493" s="36" t="s">
        <v>8</v>
      </c>
      <c r="I493" s="36"/>
      <c r="J493" s="36"/>
      <c r="K493" s="36" t="s">
        <v>9</v>
      </c>
      <c r="L493" s="41">
        <f>SUM(L494:L496)</f>
        <v>68418</v>
      </c>
    </row>
    <row r="494" spans="2:12" ht="28.5">
      <c r="B494" s="13"/>
      <c r="C494" s="19"/>
      <c r="D494" s="36"/>
      <c r="E494" s="36"/>
      <c r="F494" s="36"/>
      <c r="G494" s="36"/>
      <c r="H494" s="36"/>
      <c r="I494" s="36" t="s">
        <v>10</v>
      </c>
      <c r="J494" s="36"/>
      <c r="K494" s="39" t="s">
        <v>11</v>
      </c>
      <c r="L494" s="41">
        <v>66178</v>
      </c>
    </row>
    <row r="495" spans="2:12" ht="28.5">
      <c r="B495" s="13"/>
      <c r="C495" s="19"/>
      <c r="D495" s="36"/>
      <c r="E495" s="36"/>
      <c r="F495" s="36"/>
      <c r="G495" s="36"/>
      <c r="H495" s="36"/>
      <c r="I495" s="36" t="s">
        <v>12</v>
      </c>
      <c r="J495" s="36"/>
      <c r="K495" s="39" t="s">
        <v>13</v>
      </c>
      <c r="L495" s="41"/>
    </row>
    <row r="496" spans="2:12" ht="28.5">
      <c r="B496" s="13"/>
      <c r="C496" s="19"/>
      <c r="D496" s="36"/>
      <c r="E496" s="36"/>
      <c r="F496" s="36"/>
      <c r="G496" s="36"/>
      <c r="H496" s="36"/>
      <c r="I496" s="36" t="s">
        <v>14</v>
      </c>
      <c r="J496" s="36"/>
      <c r="K496" s="39" t="s">
        <v>15</v>
      </c>
      <c r="L496" s="41">
        <v>2240</v>
      </c>
    </row>
    <row r="497" spans="2:12" ht="14.25">
      <c r="B497" s="13"/>
      <c r="C497" s="19"/>
      <c r="D497" s="36"/>
      <c r="E497" s="36"/>
      <c r="F497" s="36"/>
      <c r="G497" s="36"/>
      <c r="H497" s="36" t="s">
        <v>16</v>
      </c>
      <c r="I497" s="36"/>
      <c r="J497" s="36"/>
      <c r="K497" s="36" t="s">
        <v>17</v>
      </c>
      <c r="L497" s="41">
        <f>SUM(L498:L502)</f>
        <v>31533</v>
      </c>
    </row>
    <row r="498" spans="2:12" ht="28.5">
      <c r="B498" s="13"/>
      <c r="C498" s="19"/>
      <c r="D498" s="36"/>
      <c r="E498" s="36"/>
      <c r="F498" s="36"/>
      <c r="G498" s="36"/>
      <c r="H498" s="36"/>
      <c r="I498" s="36" t="s">
        <v>18</v>
      </c>
      <c r="J498" s="36"/>
      <c r="K498" s="39" t="s">
        <v>11</v>
      </c>
      <c r="L498" s="41">
        <v>24299</v>
      </c>
    </row>
    <row r="499" spans="2:12" ht="28.5">
      <c r="B499" s="13"/>
      <c r="C499" s="19"/>
      <c r="D499" s="36"/>
      <c r="E499" s="36"/>
      <c r="F499" s="36"/>
      <c r="G499" s="36"/>
      <c r="H499" s="36"/>
      <c r="I499" s="36" t="s">
        <v>19</v>
      </c>
      <c r="J499" s="36"/>
      <c r="K499" s="39" t="s">
        <v>13</v>
      </c>
      <c r="L499" s="41"/>
    </row>
    <row r="500" spans="2:12" ht="28.5">
      <c r="B500" s="13"/>
      <c r="C500" s="19"/>
      <c r="D500" s="36"/>
      <c r="E500" s="36"/>
      <c r="F500" s="36"/>
      <c r="G500" s="36"/>
      <c r="H500" s="36"/>
      <c r="I500" s="36" t="s">
        <v>20</v>
      </c>
      <c r="J500" s="36"/>
      <c r="K500" s="39" t="s">
        <v>15</v>
      </c>
      <c r="L500" s="41">
        <v>2240</v>
      </c>
    </row>
    <row r="501" spans="2:12" ht="14.25">
      <c r="B501" s="13"/>
      <c r="C501" s="19"/>
      <c r="D501" s="36"/>
      <c r="E501" s="36"/>
      <c r="F501" s="36"/>
      <c r="G501" s="36"/>
      <c r="H501" s="36"/>
      <c r="I501" s="36" t="s">
        <v>21</v>
      </c>
      <c r="J501" s="36"/>
      <c r="K501" s="39" t="s">
        <v>22</v>
      </c>
      <c r="L501" s="41">
        <v>914</v>
      </c>
    </row>
    <row r="502" spans="2:12" ht="28.5">
      <c r="B502" s="13"/>
      <c r="C502" s="19"/>
      <c r="D502" s="36"/>
      <c r="E502" s="36"/>
      <c r="F502" s="36"/>
      <c r="G502" s="36"/>
      <c r="H502" s="36"/>
      <c r="I502" s="36" t="s">
        <v>23</v>
      </c>
      <c r="J502" s="36"/>
      <c r="K502" s="39" t="s">
        <v>24</v>
      </c>
      <c r="L502" s="41">
        <v>4080</v>
      </c>
    </row>
    <row r="503" spans="2:12" ht="28.5">
      <c r="B503" s="13"/>
      <c r="C503" s="19"/>
      <c r="D503" s="36"/>
      <c r="E503" s="36"/>
      <c r="F503" s="36"/>
      <c r="G503" s="36"/>
      <c r="H503" s="36" t="s">
        <v>25</v>
      </c>
      <c r="I503" s="36"/>
      <c r="J503" s="36"/>
      <c r="K503" s="39" t="s">
        <v>26</v>
      </c>
      <c r="L503" s="41">
        <v>2986</v>
      </c>
    </row>
    <row r="504" spans="2:12" ht="14.25">
      <c r="B504" s="13"/>
      <c r="C504" s="19"/>
      <c r="D504" s="36"/>
      <c r="E504" s="36"/>
      <c r="F504" s="36"/>
      <c r="G504" s="36">
        <v>413</v>
      </c>
      <c r="H504" s="36"/>
      <c r="I504" s="36"/>
      <c r="J504" s="36"/>
      <c r="K504" s="39" t="s">
        <v>33</v>
      </c>
      <c r="L504" s="41">
        <f>SUM(L505,L507)</f>
        <v>301500</v>
      </c>
    </row>
    <row r="505" spans="2:12" ht="14.25">
      <c r="B505" s="13"/>
      <c r="C505" s="19"/>
      <c r="D505" s="36"/>
      <c r="E505" s="36"/>
      <c r="F505" s="36"/>
      <c r="G505" s="36"/>
      <c r="H505" s="36" t="s">
        <v>491</v>
      </c>
      <c r="I505" s="36"/>
      <c r="J505" s="36"/>
      <c r="K505" s="39" t="s">
        <v>94</v>
      </c>
      <c r="L505" s="41">
        <f>SUM(L506)</f>
        <v>1500</v>
      </c>
    </row>
    <row r="506" spans="2:12" ht="28.5">
      <c r="B506" s="13"/>
      <c r="C506" s="19"/>
      <c r="D506" s="36"/>
      <c r="E506" s="55"/>
      <c r="F506" s="55"/>
      <c r="G506" s="55"/>
      <c r="H506" s="55"/>
      <c r="I506" s="55" t="s">
        <v>128</v>
      </c>
      <c r="J506" s="55"/>
      <c r="K506" s="76" t="s">
        <v>129</v>
      </c>
      <c r="L506" s="41">
        <v>1500</v>
      </c>
    </row>
    <row r="507" spans="2:12" ht="14.25">
      <c r="B507" s="13"/>
      <c r="C507" s="19"/>
      <c r="D507" s="36"/>
      <c r="E507" s="55"/>
      <c r="F507" s="55"/>
      <c r="G507" s="55"/>
      <c r="H507" s="55" t="s">
        <v>40</v>
      </c>
      <c r="I507" s="55"/>
      <c r="J507" s="55"/>
      <c r="K507" s="76" t="s">
        <v>41</v>
      </c>
      <c r="L507" s="41">
        <f>SUM(L508)</f>
        <v>300000</v>
      </c>
    </row>
    <row r="508" spans="2:12" ht="28.5">
      <c r="B508" s="13"/>
      <c r="C508" s="19"/>
      <c r="D508" s="36"/>
      <c r="E508" s="55"/>
      <c r="F508" s="55"/>
      <c r="G508" s="55"/>
      <c r="H508" s="55"/>
      <c r="I508" s="55" t="s">
        <v>42</v>
      </c>
      <c r="J508" s="55"/>
      <c r="K508" s="76" t="s">
        <v>119</v>
      </c>
      <c r="L508" s="41">
        <v>300000</v>
      </c>
    </row>
    <row r="509" spans="2:12" ht="14.25">
      <c r="B509" s="13"/>
      <c r="C509" s="19"/>
      <c r="D509" s="36"/>
      <c r="E509" s="55"/>
      <c r="F509" s="55"/>
      <c r="G509" s="55">
        <v>414</v>
      </c>
      <c r="H509" s="55"/>
      <c r="I509" s="55"/>
      <c r="J509" s="55"/>
      <c r="K509" s="76" t="s">
        <v>44</v>
      </c>
      <c r="L509" s="41">
        <f>SUM(L512)</f>
        <v>300</v>
      </c>
    </row>
    <row r="510" spans="2:12" ht="14.25">
      <c r="B510" s="13"/>
      <c r="C510" s="19"/>
      <c r="D510" s="36"/>
      <c r="E510" s="55"/>
      <c r="F510" s="55"/>
      <c r="G510" s="55"/>
      <c r="H510" s="55"/>
      <c r="I510" s="55"/>
      <c r="J510" s="55"/>
      <c r="K510" s="76"/>
      <c r="L510" s="41"/>
    </row>
    <row r="511" spans="2:12" ht="14.25">
      <c r="B511" s="13"/>
      <c r="C511" s="19"/>
      <c r="D511" s="36"/>
      <c r="E511" s="55"/>
      <c r="F511" s="55"/>
      <c r="G511" s="55"/>
      <c r="H511" s="55"/>
      <c r="I511" s="55"/>
      <c r="J511" s="55"/>
      <c r="K511" s="76"/>
      <c r="L511" s="41"/>
    </row>
    <row r="512" spans="2:12" ht="14.25">
      <c r="B512" s="13"/>
      <c r="C512" s="19"/>
      <c r="D512" s="36"/>
      <c r="E512" s="55"/>
      <c r="F512" s="79"/>
      <c r="G512" s="55"/>
      <c r="H512" s="55" t="s">
        <v>100</v>
      </c>
      <c r="I512" s="55"/>
      <c r="J512" s="55"/>
      <c r="K512" s="76" t="s">
        <v>101</v>
      </c>
      <c r="L512" s="41">
        <f>SUM(L514,L513)</f>
        <v>300</v>
      </c>
    </row>
    <row r="513" spans="2:12" ht="28.5">
      <c r="B513" s="13"/>
      <c r="C513" s="19"/>
      <c r="D513" s="36"/>
      <c r="E513" s="55"/>
      <c r="F513" s="79"/>
      <c r="G513" s="55"/>
      <c r="H513" s="55"/>
      <c r="I513" s="55" t="s">
        <v>125</v>
      </c>
      <c r="J513" s="55"/>
      <c r="K513" s="76" t="s">
        <v>306</v>
      </c>
      <c r="L513" s="41">
        <v>100</v>
      </c>
    </row>
    <row r="514" spans="2:12" ht="18.75" customHeight="1">
      <c r="B514" s="13"/>
      <c r="C514" s="19"/>
      <c r="D514" s="36"/>
      <c r="E514" s="55"/>
      <c r="F514" s="79"/>
      <c r="G514" s="55"/>
      <c r="H514" s="55"/>
      <c r="I514" s="55" t="s">
        <v>305</v>
      </c>
      <c r="J514" s="55"/>
      <c r="K514" s="76" t="s">
        <v>441</v>
      </c>
      <c r="L514" s="41">
        <f>SUM(L515)</f>
        <v>200</v>
      </c>
    </row>
    <row r="515" spans="2:12" ht="16.5" customHeight="1">
      <c r="B515" s="13"/>
      <c r="C515" s="19"/>
      <c r="D515" s="36"/>
      <c r="E515" s="55"/>
      <c r="F515" s="79"/>
      <c r="G515" s="55"/>
      <c r="H515" s="55"/>
      <c r="I515" s="55"/>
      <c r="J515" s="55" t="s">
        <v>308</v>
      </c>
      <c r="K515" s="76" t="s">
        <v>492</v>
      </c>
      <c r="L515" s="41">
        <v>200</v>
      </c>
    </row>
    <row r="516" spans="2:12" ht="14.25">
      <c r="B516" s="13"/>
      <c r="C516" s="19"/>
      <c r="D516" s="36"/>
      <c r="E516" s="55"/>
      <c r="F516" s="79"/>
      <c r="G516" s="55">
        <v>415</v>
      </c>
      <c r="H516" s="55"/>
      <c r="I516" s="55"/>
      <c r="J516" s="55"/>
      <c r="K516" s="76" t="s">
        <v>133</v>
      </c>
      <c r="L516" s="41">
        <f>SUM(L517)</f>
        <v>1885000</v>
      </c>
    </row>
    <row r="517" spans="2:12" ht="28.5">
      <c r="B517" s="13"/>
      <c r="C517" s="19"/>
      <c r="D517" s="36"/>
      <c r="E517" s="55"/>
      <c r="F517" s="79"/>
      <c r="G517" s="55"/>
      <c r="H517" s="55" t="s">
        <v>281</v>
      </c>
      <c r="I517" s="55"/>
      <c r="J517" s="55"/>
      <c r="K517" s="76" t="s">
        <v>282</v>
      </c>
      <c r="L517" s="41">
        <v>1885000</v>
      </c>
    </row>
    <row r="518" spans="2:12" ht="22.5" customHeight="1">
      <c r="B518" s="13"/>
      <c r="C518" s="19"/>
      <c r="D518" s="36"/>
      <c r="E518" s="55"/>
      <c r="F518" s="79"/>
      <c r="G518" s="55">
        <v>418</v>
      </c>
      <c r="H518" s="55"/>
      <c r="I518" s="55"/>
      <c r="J518" s="55"/>
      <c r="K518" s="76" t="s">
        <v>517</v>
      </c>
      <c r="L518" s="41">
        <f>SUM(L519)</f>
        <v>359000</v>
      </c>
    </row>
    <row r="519" spans="2:12" ht="30.75" customHeight="1">
      <c r="B519" s="13"/>
      <c r="C519" s="19"/>
      <c r="D519" s="36"/>
      <c r="E519" s="55"/>
      <c r="F519" s="79"/>
      <c r="G519" s="55"/>
      <c r="H519" s="55" t="s">
        <v>280</v>
      </c>
      <c r="I519" s="55"/>
      <c r="J519" s="55"/>
      <c r="K519" s="76" t="s">
        <v>279</v>
      </c>
      <c r="L519" s="41">
        <f>SUM(L520)</f>
        <v>359000</v>
      </c>
    </row>
    <row r="520" spans="2:12" ht="14.25">
      <c r="B520" s="13"/>
      <c r="C520" s="19"/>
      <c r="D520" s="36"/>
      <c r="E520" s="55"/>
      <c r="F520" s="79"/>
      <c r="G520" s="55"/>
      <c r="H520" s="55"/>
      <c r="I520" s="55" t="s">
        <v>518</v>
      </c>
      <c r="J520" s="55"/>
      <c r="K520" s="76" t="s">
        <v>563</v>
      </c>
      <c r="L520" s="41">
        <v>359000</v>
      </c>
    </row>
    <row r="521" spans="2:12" ht="42.75">
      <c r="B521" s="13"/>
      <c r="C521" s="19"/>
      <c r="D521" s="36"/>
      <c r="E521" s="55"/>
      <c r="F521" s="79">
        <v>43</v>
      </c>
      <c r="G521" s="55"/>
      <c r="H521" s="55"/>
      <c r="I521" s="55"/>
      <c r="J521" s="55"/>
      <c r="K521" s="76" t="s">
        <v>59</v>
      </c>
      <c r="L521" s="41">
        <f>SUM(L522)</f>
        <v>15000</v>
      </c>
    </row>
    <row r="522" spans="2:12" ht="42.75">
      <c r="B522" s="13"/>
      <c r="C522" s="19"/>
      <c r="D522" s="36"/>
      <c r="E522" s="55"/>
      <c r="F522" s="79"/>
      <c r="G522" s="55">
        <v>431</v>
      </c>
      <c r="H522" s="55"/>
      <c r="I522" s="55"/>
      <c r="J522" s="55"/>
      <c r="K522" s="76" t="s">
        <v>59</v>
      </c>
      <c r="L522" s="41">
        <f>SUM(L523)</f>
        <v>15000</v>
      </c>
    </row>
    <row r="523" spans="2:12" ht="14.25">
      <c r="B523" s="13"/>
      <c r="C523" s="19"/>
      <c r="D523" s="36"/>
      <c r="E523" s="55"/>
      <c r="F523" s="79"/>
      <c r="G523" s="55"/>
      <c r="H523" s="55" t="s">
        <v>69</v>
      </c>
      <c r="I523" s="55"/>
      <c r="J523" s="55"/>
      <c r="K523" s="76" t="s">
        <v>600</v>
      </c>
      <c r="L523" s="41">
        <f>SUM(L524)</f>
        <v>15000</v>
      </c>
    </row>
    <row r="524" spans="2:12" ht="14.25">
      <c r="B524" s="13"/>
      <c r="C524" s="19"/>
      <c r="D524" s="36"/>
      <c r="E524" s="55"/>
      <c r="F524" s="79"/>
      <c r="G524" s="55"/>
      <c r="H524" s="55"/>
      <c r="I524" s="55" t="s">
        <v>298</v>
      </c>
      <c r="J524" s="55"/>
      <c r="K524" s="76" t="s">
        <v>591</v>
      </c>
      <c r="L524" s="41">
        <v>15000</v>
      </c>
    </row>
    <row r="525" spans="2:12" ht="14.25">
      <c r="B525" s="13"/>
      <c r="C525" s="19"/>
      <c r="D525" s="36"/>
      <c r="E525" s="36"/>
      <c r="F525" s="36"/>
      <c r="G525" s="36"/>
      <c r="H525" s="36"/>
      <c r="I525" s="36"/>
      <c r="J525" s="36"/>
      <c r="K525" s="39"/>
      <c r="L525" s="26"/>
    </row>
    <row r="526" spans="2:12" ht="14.25">
      <c r="B526" s="4"/>
      <c r="C526" s="19"/>
      <c r="D526" s="23"/>
      <c r="E526" s="23"/>
      <c r="F526" s="23"/>
      <c r="G526" s="23"/>
      <c r="H526" s="23"/>
      <c r="I526" s="23"/>
      <c r="J526" s="23"/>
      <c r="K526" s="45" t="s">
        <v>226</v>
      </c>
      <c r="L526" s="46">
        <f>SUM(L489,L521)</f>
        <v>3049877</v>
      </c>
    </row>
    <row r="527" spans="2:12" ht="14.25">
      <c r="B527" s="10"/>
      <c r="C527" s="19"/>
      <c r="D527" s="21"/>
      <c r="E527" s="21"/>
      <c r="F527" s="21"/>
      <c r="G527" s="21"/>
      <c r="H527" s="21"/>
      <c r="I527" s="21"/>
      <c r="J527" s="21"/>
      <c r="K527" s="21"/>
      <c r="L527" s="26"/>
    </row>
    <row r="528" spans="2:12" ht="23.25" customHeight="1">
      <c r="B528" s="2">
        <v>10</v>
      </c>
      <c r="C528" s="19"/>
      <c r="D528" s="31">
        <v>10</v>
      </c>
      <c r="E528" s="32" t="s">
        <v>367</v>
      </c>
      <c r="F528" s="33" t="s">
        <v>0</v>
      </c>
      <c r="G528" s="33" t="s">
        <v>0</v>
      </c>
      <c r="H528" s="33" t="s">
        <v>0</v>
      </c>
      <c r="I528" s="33" t="s">
        <v>0</v>
      </c>
      <c r="J528" s="33"/>
      <c r="K528" s="34" t="s">
        <v>120</v>
      </c>
      <c r="L528" s="89" t="s">
        <v>577</v>
      </c>
    </row>
    <row r="529" spans="2:12" ht="14.25">
      <c r="B529" s="13"/>
      <c r="C529" s="19"/>
      <c r="D529" s="36"/>
      <c r="E529" s="36"/>
      <c r="F529" s="36"/>
      <c r="G529" s="36"/>
      <c r="H529" s="36"/>
      <c r="I529" s="36"/>
      <c r="J529" s="36"/>
      <c r="K529" s="36"/>
      <c r="L529" s="26"/>
    </row>
    <row r="530" spans="2:15" ht="17.25" customHeight="1">
      <c r="B530" s="13"/>
      <c r="C530" s="19"/>
      <c r="D530" s="36"/>
      <c r="E530" s="36"/>
      <c r="F530" s="37">
        <v>41</v>
      </c>
      <c r="G530" s="36"/>
      <c r="H530" s="36"/>
      <c r="I530" s="36"/>
      <c r="J530" s="36"/>
      <c r="K530" s="37" t="s">
        <v>2</v>
      </c>
      <c r="L530" s="38">
        <f>SUM(L531,L545,L548,L555)</f>
        <v>350808</v>
      </c>
      <c r="M530" s="18"/>
      <c r="N530" s="18"/>
      <c r="O530" s="18"/>
    </row>
    <row r="531" spans="2:15" ht="28.5">
      <c r="B531" s="13"/>
      <c r="C531" s="19"/>
      <c r="D531" s="36"/>
      <c r="E531" s="36"/>
      <c r="F531" s="36"/>
      <c r="G531" s="36">
        <v>411</v>
      </c>
      <c r="H531" s="36"/>
      <c r="I531" s="36"/>
      <c r="J531" s="36"/>
      <c r="K531" s="39" t="s">
        <v>3</v>
      </c>
      <c r="L531" s="41">
        <f>SUM(L532,L533,L534,L538,L544)</f>
        <v>255308</v>
      </c>
      <c r="M531" s="18"/>
      <c r="N531" s="18"/>
      <c r="O531" s="18"/>
    </row>
    <row r="532" spans="2:15" ht="14.25">
      <c r="B532" s="13"/>
      <c r="C532" s="19"/>
      <c r="D532" s="36"/>
      <c r="E532" s="36"/>
      <c r="F532" s="36"/>
      <c r="G532" s="36"/>
      <c r="H532" s="36" t="s">
        <v>4</v>
      </c>
      <c r="I532" s="36"/>
      <c r="J532" s="36"/>
      <c r="K532" s="36" t="s">
        <v>5</v>
      </c>
      <c r="L532" s="41">
        <v>185110</v>
      </c>
      <c r="M532" s="18"/>
      <c r="N532" s="18"/>
      <c r="O532" s="18"/>
    </row>
    <row r="533" spans="2:15" ht="14.25">
      <c r="B533" s="13"/>
      <c r="C533" s="19"/>
      <c r="D533" s="36"/>
      <c r="E533" s="36"/>
      <c r="F533" s="36"/>
      <c r="G533" s="36"/>
      <c r="H533" s="36" t="s">
        <v>6</v>
      </c>
      <c r="I533" s="36"/>
      <c r="J533" s="36"/>
      <c r="K533" s="36" t="s">
        <v>7</v>
      </c>
      <c r="L533" s="41">
        <v>16629</v>
      </c>
      <c r="M533" s="18"/>
      <c r="N533" s="18"/>
      <c r="O533" s="18"/>
    </row>
    <row r="534" spans="2:15" ht="14.25">
      <c r="B534" s="13"/>
      <c r="C534" s="19"/>
      <c r="D534" s="36"/>
      <c r="E534" s="36"/>
      <c r="F534" s="36"/>
      <c r="G534" s="36"/>
      <c r="H534" s="36" t="s">
        <v>8</v>
      </c>
      <c r="I534" s="36"/>
      <c r="J534" s="36"/>
      <c r="K534" s="36" t="s">
        <v>9</v>
      </c>
      <c r="L534" s="41">
        <f>SUM(L535:L537)</f>
        <v>35278</v>
      </c>
      <c r="M534" s="18"/>
      <c r="N534" s="18"/>
      <c r="O534" s="18"/>
    </row>
    <row r="535" spans="2:15" ht="28.5">
      <c r="B535" s="13"/>
      <c r="C535" s="19"/>
      <c r="D535" s="36"/>
      <c r="E535" s="36"/>
      <c r="F535" s="36"/>
      <c r="G535" s="36"/>
      <c r="H535" s="36"/>
      <c r="I535" s="36" t="s">
        <v>10</v>
      </c>
      <c r="J535" s="36"/>
      <c r="K535" s="39" t="s">
        <v>11</v>
      </c>
      <c r="L535" s="41">
        <v>34106</v>
      </c>
      <c r="M535" s="18"/>
      <c r="N535" s="18"/>
      <c r="O535" s="18"/>
    </row>
    <row r="536" spans="2:15" ht="25.5" customHeight="1">
      <c r="B536" s="13"/>
      <c r="C536" s="19"/>
      <c r="D536" s="36"/>
      <c r="E536" s="36"/>
      <c r="F536" s="36"/>
      <c r="G536" s="36"/>
      <c r="H536" s="36"/>
      <c r="I536" s="36" t="s">
        <v>12</v>
      </c>
      <c r="J536" s="36"/>
      <c r="K536" s="39" t="s">
        <v>13</v>
      </c>
      <c r="L536" s="41"/>
      <c r="M536" s="18"/>
      <c r="N536" s="18"/>
      <c r="O536" s="18"/>
    </row>
    <row r="537" spans="2:15" ht="28.5">
      <c r="B537" s="13"/>
      <c r="C537" s="19"/>
      <c r="D537" s="36"/>
      <c r="E537" s="36"/>
      <c r="F537" s="36"/>
      <c r="G537" s="36"/>
      <c r="H537" s="36"/>
      <c r="I537" s="36" t="s">
        <v>14</v>
      </c>
      <c r="J537" s="36"/>
      <c r="K537" s="39" t="s">
        <v>15</v>
      </c>
      <c r="L537" s="41">
        <v>1172</v>
      </c>
      <c r="M537" s="18"/>
      <c r="N537" s="18"/>
      <c r="O537" s="18"/>
    </row>
    <row r="538" spans="2:15" ht="14.25">
      <c r="B538" s="13"/>
      <c r="C538" s="19"/>
      <c r="D538" s="36"/>
      <c r="E538" s="36"/>
      <c r="F538" s="36"/>
      <c r="G538" s="36"/>
      <c r="H538" s="36" t="s">
        <v>16</v>
      </c>
      <c r="I538" s="36"/>
      <c r="J538" s="36"/>
      <c r="K538" s="36" t="s">
        <v>17</v>
      </c>
      <c r="L538" s="41">
        <f>SUM(L539:L543)</f>
        <v>16090</v>
      </c>
      <c r="M538" s="18"/>
      <c r="N538" s="18"/>
      <c r="O538" s="18"/>
    </row>
    <row r="539" spans="2:15" ht="28.5">
      <c r="B539" s="13"/>
      <c r="C539" s="19"/>
      <c r="D539" s="36"/>
      <c r="E539" s="36"/>
      <c r="F539" s="36"/>
      <c r="G539" s="36"/>
      <c r="H539" s="36"/>
      <c r="I539" s="36" t="s">
        <v>18</v>
      </c>
      <c r="J539" s="36"/>
      <c r="K539" s="39" t="s">
        <v>11</v>
      </c>
      <c r="L539" s="41">
        <v>12536</v>
      </c>
      <c r="M539" s="18"/>
      <c r="N539" s="18"/>
      <c r="O539" s="18"/>
    </row>
    <row r="540" spans="2:15" ht="28.5">
      <c r="B540" s="13"/>
      <c r="C540" s="19"/>
      <c r="D540" s="36"/>
      <c r="E540" s="36"/>
      <c r="F540" s="36"/>
      <c r="G540" s="36"/>
      <c r="H540" s="36"/>
      <c r="I540" s="36" t="s">
        <v>19</v>
      </c>
      <c r="J540" s="36"/>
      <c r="K540" s="39" t="s">
        <v>13</v>
      </c>
      <c r="L540" s="41"/>
      <c r="M540" s="18"/>
      <c r="N540" s="18"/>
      <c r="O540" s="18"/>
    </row>
    <row r="541" spans="2:15" ht="28.5">
      <c r="B541" s="13"/>
      <c r="C541" s="19"/>
      <c r="D541" s="36"/>
      <c r="E541" s="36"/>
      <c r="F541" s="36"/>
      <c r="G541" s="36"/>
      <c r="H541" s="36"/>
      <c r="I541" s="36" t="s">
        <v>20</v>
      </c>
      <c r="J541" s="36"/>
      <c r="K541" s="39" t="s">
        <v>15</v>
      </c>
      <c r="L541" s="41">
        <v>1172</v>
      </c>
      <c r="M541" s="18"/>
      <c r="N541" s="18"/>
      <c r="O541" s="18"/>
    </row>
    <row r="542" spans="2:15" ht="14.25">
      <c r="B542" s="13"/>
      <c r="C542" s="19"/>
      <c r="D542" s="36"/>
      <c r="E542" s="36"/>
      <c r="F542" s="36"/>
      <c r="G542" s="36"/>
      <c r="H542" s="36"/>
      <c r="I542" s="36" t="s">
        <v>21</v>
      </c>
      <c r="J542" s="36"/>
      <c r="K542" s="39" t="s">
        <v>22</v>
      </c>
      <c r="L542" s="41">
        <v>477</v>
      </c>
      <c r="M542" s="18"/>
      <c r="N542" s="18"/>
      <c r="O542" s="18"/>
    </row>
    <row r="543" spans="2:15" ht="28.5">
      <c r="B543" s="13"/>
      <c r="C543" s="19"/>
      <c r="D543" s="36"/>
      <c r="E543" s="36"/>
      <c r="F543" s="36"/>
      <c r="G543" s="36"/>
      <c r="H543" s="36"/>
      <c r="I543" s="36" t="s">
        <v>23</v>
      </c>
      <c r="J543" s="36"/>
      <c r="K543" s="39" t="s">
        <v>24</v>
      </c>
      <c r="L543" s="41">
        <v>1905</v>
      </c>
      <c r="M543" s="18"/>
      <c r="N543" s="18"/>
      <c r="O543" s="18"/>
    </row>
    <row r="544" spans="2:15" ht="28.5">
      <c r="B544" s="13"/>
      <c r="C544" s="19"/>
      <c r="D544" s="36"/>
      <c r="E544" s="36"/>
      <c r="F544" s="36"/>
      <c r="G544" s="36"/>
      <c r="H544" s="36" t="s">
        <v>25</v>
      </c>
      <c r="I544" s="36"/>
      <c r="J544" s="36"/>
      <c r="K544" s="39" t="s">
        <v>26</v>
      </c>
      <c r="L544" s="41">
        <v>2201</v>
      </c>
      <c r="M544" s="18"/>
      <c r="N544" s="18"/>
      <c r="O544" s="18"/>
    </row>
    <row r="545" spans="2:15" ht="14.25">
      <c r="B545" s="13"/>
      <c r="C545" s="19"/>
      <c r="D545" s="36"/>
      <c r="E545" s="36"/>
      <c r="F545" s="36"/>
      <c r="G545" s="36">
        <v>413</v>
      </c>
      <c r="H545" s="36"/>
      <c r="I545" s="36"/>
      <c r="J545" s="36"/>
      <c r="K545" s="39" t="s">
        <v>33</v>
      </c>
      <c r="L545" s="41">
        <f>SUM(L546)</f>
        <v>1000</v>
      </c>
      <c r="M545" s="18"/>
      <c r="N545" s="18"/>
      <c r="O545" s="18"/>
    </row>
    <row r="546" spans="2:15" ht="14.25">
      <c r="B546" s="13"/>
      <c r="C546" s="19"/>
      <c r="D546" s="36"/>
      <c r="E546" s="36"/>
      <c r="F546" s="36"/>
      <c r="G546" s="36"/>
      <c r="H546" s="36" t="s">
        <v>93</v>
      </c>
      <c r="I546" s="36"/>
      <c r="J546" s="36"/>
      <c r="K546" s="39" t="s">
        <v>94</v>
      </c>
      <c r="L546" s="41">
        <f>SUM(L547)</f>
        <v>1000</v>
      </c>
      <c r="M546" s="18"/>
      <c r="N546" s="18"/>
      <c r="O546" s="18"/>
    </row>
    <row r="547" spans="2:15" ht="14.25">
      <c r="B547" s="13"/>
      <c r="C547" s="19"/>
      <c r="D547" s="36"/>
      <c r="E547" s="36"/>
      <c r="F547" s="36"/>
      <c r="G547" s="36"/>
      <c r="H547" s="36"/>
      <c r="I547" s="36" t="s">
        <v>95</v>
      </c>
      <c r="J547" s="36"/>
      <c r="K547" s="39" t="s">
        <v>96</v>
      </c>
      <c r="L547" s="41">
        <v>1000</v>
      </c>
      <c r="M547" s="18"/>
      <c r="N547" s="18"/>
      <c r="O547" s="18"/>
    </row>
    <row r="548" spans="2:15" ht="14.25">
      <c r="B548" s="13"/>
      <c r="C548" s="19"/>
      <c r="D548" s="36"/>
      <c r="E548" s="36"/>
      <c r="F548" s="36"/>
      <c r="G548" s="36">
        <v>414</v>
      </c>
      <c r="H548" s="36"/>
      <c r="I548" s="36"/>
      <c r="J548" s="36"/>
      <c r="K548" s="39" t="s">
        <v>44</v>
      </c>
      <c r="L548" s="41">
        <f>SUM(L550,L552)</f>
        <v>14000</v>
      </c>
      <c r="M548" s="18"/>
      <c r="N548" s="18"/>
      <c r="O548" s="18"/>
    </row>
    <row r="549" spans="2:15" ht="14.25">
      <c r="B549" s="13"/>
      <c r="C549" s="19"/>
      <c r="D549" s="36"/>
      <c r="E549" s="36"/>
      <c r="F549" s="36"/>
      <c r="G549" s="36"/>
      <c r="H549" s="36"/>
      <c r="I549" s="36"/>
      <c r="J549" s="36"/>
      <c r="K549" s="39"/>
      <c r="L549" s="41"/>
      <c r="M549" s="18"/>
      <c r="N549" s="18"/>
      <c r="O549" s="18"/>
    </row>
    <row r="550" spans="2:15" ht="28.5">
      <c r="B550" s="13"/>
      <c r="C550" s="19"/>
      <c r="D550" s="36"/>
      <c r="E550" s="36"/>
      <c r="F550" s="36"/>
      <c r="G550" s="36"/>
      <c r="H550" s="36" t="s">
        <v>121</v>
      </c>
      <c r="I550" s="36"/>
      <c r="J550" s="36"/>
      <c r="K550" s="39" t="s">
        <v>122</v>
      </c>
      <c r="L550" s="41">
        <f>SUM(L551)</f>
        <v>2000</v>
      </c>
      <c r="M550" s="18"/>
      <c r="N550" s="18"/>
      <c r="O550" s="18"/>
    </row>
    <row r="551" spans="2:15" ht="28.5">
      <c r="B551" s="13"/>
      <c r="C551" s="19"/>
      <c r="D551" s="36"/>
      <c r="E551" s="36"/>
      <c r="F551" s="36"/>
      <c r="G551" s="36"/>
      <c r="H551" s="36"/>
      <c r="I551" s="36" t="s">
        <v>451</v>
      </c>
      <c r="J551" s="36"/>
      <c r="K551" s="39" t="s">
        <v>452</v>
      </c>
      <c r="L551" s="41">
        <v>2000</v>
      </c>
      <c r="M551" s="18"/>
      <c r="N551" s="18"/>
      <c r="O551" s="18"/>
    </row>
    <row r="552" spans="2:15" ht="14.25">
      <c r="B552" s="13"/>
      <c r="C552" s="19"/>
      <c r="D552" s="36"/>
      <c r="E552" s="36"/>
      <c r="F552" s="37"/>
      <c r="G552" s="36"/>
      <c r="H552" s="36" t="s">
        <v>100</v>
      </c>
      <c r="I552" s="36"/>
      <c r="J552" s="36"/>
      <c r="K552" s="39" t="s">
        <v>101</v>
      </c>
      <c r="L552" s="41">
        <f>SUM(L553:L554)</f>
        <v>12000</v>
      </c>
      <c r="M552" s="18"/>
      <c r="N552" s="18"/>
      <c r="O552" s="18"/>
    </row>
    <row r="553" spans="2:15" ht="28.5">
      <c r="B553" s="13"/>
      <c r="C553" s="19"/>
      <c r="D553" s="36"/>
      <c r="E553" s="36"/>
      <c r="F553" s="37"/>
      <c r="G553" s="36"/>
      <c r="H553" s="36"/>
      <c r="I553" s="36" t="s">
        <v>125</v>
      </c>
      <c r="J553" s="36"/>
      <c r="K553" s="39" t="s">
        <v>306</v>
      </c>
      <c r="L553" s="41">
        <v>2000</v>
      </c>
      <c r="M553" s="18"/>
      <c r="N553" s="18"/>
      <c r="O553" s="18"/>
    </row>
    <row r="554" spans="2:15" ht="28.5">
      <c r="B554" s="13"/>
      <c r="C554" s="19"/>
      <c r="D554" s="36"/>
      <c r="E554" s="36"/>
      <c r="F554" s="37"/>
      <c r="G554" s="36"/>
      <c r="H554" s="36"/>
      <c r="I554" s="36" t="s">
        <v>142</v>
      </c>
      <c r="J554" s="36"/>
      <c r="K554" s="39" t="s">
        <v>123</v>
      </c>
      <c r="L554" s="41">
        <v>10000</v>
      </c>
      <c r="M554" s="18"/>
      <c r="N554" s="18"/>
      <c r="O554" s="18"/>
    </row>
    <row r="555" spans="2:15" ht="14.25">
      <c r="B555" s="13"/>
      <c r="C555" s="19"/>
      <c r="D555" s="36"/>
      <c r="E555" s="36"/>
      <c r="F555" s="37"/>
      <c r="G555" s="36">
        <v>419</v>
      </c>
      <c r="H555" s="36"/>
      <c r="I555" s="36"/>
      <c r="J555" s="36"/>
      <c r="K555" s="39" t="s">
        <v>117</v>
      </c>
      <c r="L555" s="40">
        <f>SUM(L556:L558)</f>
        <v>80500</v>
      </c>
      <c r="M555" s="18"/>
      <c r="N555" s="18"/>
      <c r="O555" s="18"/>
    </row>
    <row r="556" spans="2:15" ht="28.5">
      <c r="B556" s="13"/>
      <c r="C556" s="19"/>
      <c r="D556" s="36"/>
      <c r="E556" s="36"/>
      <c r="F556" s="37"/>
      <c r="G556" s="36"/>
      <c r="H556" s="36" t="s">
        <v>486</v>
      </c>
      <c r="I556" s="36"/>
      <c r="J556" s="36"/>
      <c r="K556" s="39" t="s">
        <v>487</v>
      </c>
      <c r="L556" s="41">
        <v>80000</v>
      </c>
      <c r="M556" s="18"/>
      <c r="N556" s="18"/>
      <c r="O556" s="18"/>
    </row>
    <row r="557" spans="2:12" ht="14.25">
      <c r="B557" s="13"/>
      <c r="C557" s="19"/>
      <c r="D557" s="36"/>
      <c r="E557" s="36"/>
      <c r="F557" s="37"/>
      <c r="G557" s="36"/>
      <c r="H557" s="55"/>
      <c r="I557" s="55"/>
      <c r="J557" s="55"/>
      <c r="K557" s="76"/>
      <c r="L557" s="41"/>
    </row>
    <row r="558" spans="2:12" ht="14.25">
      <c r="B558" s="13"/>
      <c r="C558" s="19"/>
      <c r="D558" s="36"/>
      <c r="E558" s="36"/>
      <c r="F558" s="37"/>
      <c r="G558" s="36"/>
      <c r="H558" s="36" t="s">
        <v>291</v>
      </c>
      <c r="I558" s="36"/>
      <c r="J558" s="36"/>
      <c r="K558" s="39" t="s">
        <v>292</v>
      </c>
      <c r="L558" s="41">
        <v>500</v>
      </c>
    </row>
    <row r="559" spans="2:12" ht="14.25">
      <c r="B559" s="13"/>
      <c r="C559" s="19"/>
      <c r="D559" s="36"/>
      <c r="E559" s="36"/>
      <c r="F559" s="36"/>
      <c r="G559" s="36"/>
      <c r="H559" s="36"/>
      <c r="I559" s="36"/>
      <c r="J559" s="36"/>
      <c r="K559" s="39"/>
      <c r="L559" s="44"/>
    </row>
    <row r="560" spans="2:12" ht="16.5" customHeight="1">
      <c r="B560" s="4"/>
      <c r="C560" s="19"/>
      <c r="D560" s="23"/>
      <c r="E560" s="23"/>
      <c r="F560" s="23"/>
      <c r="G560" s="23"/>
      <c r="H560" s="23"/>
      <c r="I560" s="23"/>
      <c r="J560" s="23"/>
      <c r="K560" s="45" t="s">
        <v>136</v>
      </c>
      <c r="L560" s="46">
        <f>SUM(L530)</f>
        <v>350808</v>
      </c>
    </row>
    <row r="561" spans="2:12" ht="14.25">
      <c r="B561" s="9"/>
      <c r="C561" s="19"/>
      <c r="D561" s="47"/>
      <c r="E561" s="47"/>
      <c r="F561" s="47"/>
      <c r="G561" s="47"/>
      <c r="H561" s="47"/>
      <c r="I561" s="47"/>
      <c r="J561" s="47"/>
      <c r="K561" s="48"/>
      <c r="L561" s="26"/>
    </row>
    <row r="562" spans="2:12" ht="28.5">
      <c r="B562" s="2">
        <v>11</v>
      </c>
      <c r="C562" s="19"/>
      <c r="D562" s="31">
        <v>11</v>
      </c>
      <c r="E562" s="32" t="s">
        <v>364</v>
      </c>
      <c r="F562" s="33" t="s">
        <v>0</v>
      </c>
      <c r="G562" s="33" t="s">
        <v>0</v>
      </c>
      <c r="H562" s="33" t="s">
        <v>0</v>
      </c>
      <c r="I562" s="33" t="s">
        <v>0</v>
      </c>
      <c r="J562" s="33"/>
      <c r="K562" s="34" t="s">
        <v>181</v>
      </c>
      <c r="L562" s="89" t="s">
        <v>577</v>
      </c>
    </row>
    <row r="563" spans="2:12" ht="14.25">
      <c r="B563" s="13"/>
      <c r="C563" s="19"/>
      <c r="D563" s="36"/>
      <c r="E563" s="36"/>
      <c r="F563" s="36"/>
      <c r="G563" s="36"/>
      <c r="H563" s="36"/>
      <c r="I563" s="36"/>
      <c r="J563" s="36"/>
      <c r="K563" s="36"/>
      <c r="L563" s="26"/>
    </row>
    <row r="564" spans="2:12" ht="18" customHeight="1">
      <c r="B564" s="13"/>
      <c r="C564" s="19"/>
      <c r="D564" s="36"/>
      <c r="E564" s="36"/>
      <c r="F564" s="37">
        <v>41</v>
      </c>
      <c r="G564" s="36"/>
      <c r="H564" s="36"/>
      <c r="I564" s="36"/>
      <c r="J564" s="36"/>
      <c r="K564" s="37" t="s">
        <v>2</v>
      </c>
      <c r="L564" s="43">
        <f>SUM(L565,L580)</f>
        <v>436083</v>
      </c>
    </row>
    <row r="565" spans="2:12" ht="28.5">
      <c r="B565" s="13"/>
      <c r="C565" s="19"/>
      <c r="D565" s="36"/>
      <c r="E565" s="36"/>
      <c r="F565" s="36"/>
      <c r="G565" s="36">
        <v>411</v>
      </c>
      <c r="H565" s="36"/>
      <c r="I565" s="36"/>
      <c r="J565" s="36"/>
      <c r="K565" s="39" t="s">
        <v>3</v>
      </c>
      <c r="L565" s="41">
        <f>SUM(L566,L567,L568,L572,L578)</f>
        <v>428433</v>
      </c>
    </row>
    <row r="566" spans="2:12" ht="15.75" customHeight="1">
      <c r="B566" s="13"/>
      <c r="C566" s="19"/>
      <c r="D566" s="36"/>
      <c r="E566" s="36"/>
      <c r="F566" s="36"/>
      <c r="G566" s="36"/>
      <c r="H566" s="36" t="s">
        <v>4</v>
      </c>
      <c r="I566" s="36"/>
      <c r="J566" s="36"/>
      <c r="K566" s="36" t="s">
        <v>5</v>
      </c>
      <c r="L566" s="41">
        <v>317156</v>
      </c>
    </row>
    <row r="567" spans="2:12" ht="15" customHeight="1">
      <c r="B567" s="13"/>
      <c r="C567" s="19"/>
      <c r="D567" s="36"/>
      <c r="E567" s="36"/>
      <c r="F567" s="36"/>
      <c r="G567" s="36"/>
      <c r="H567" s="36" t="s">
        <v>6</v>
      </c>
      <c r="I567" s="36"/>
      <c r="J567" s="36"/>
      <c r="K567" s="36" t="s">
        <v>7</v>
      </c>
      <c r="L567" s="41">
        <v>21094</v>
      </c>
    </row>
    <row r="568" spans="2:12" ht="15.75" customHeight="1">
      <c r="B568" s="13"/>
      <c r="C568" s="19"/>
      <c r="D568" s="36"/>
      <c r="E568" s="36"/>
      <c r="F568" s="36"/>
      <c r="G568" s="36"/>
      <c r="H568" s="36" t="s">
        <v>8</v>
      </c>
      <c r="I568" s="36"/>
      <c r="J568" s="36"/>
      <c r="K568" s="36" t="s">
        <v>9</v>
      </c>
      <c r="L568" s="41">
        <f>SUM(L569:L571)</f>
        <v>59769</v>
      </c>
    </row>
    <row r="569" spans="2:12" ht="28.5">
      <c r="B569" s="13"/>
      <c r="C569" s="19"/>
      <c r="D569" s="36"/>
      <c r="E569" s="36"/>
      <c r="F569" s="36"/>
      <c r="G569" s="36"/>
      <c r="H569" s="36"/>
      <c r="I569" s="36" t="s">
        <v>10</v>
      </c>
      <c r="J569" s="36"/>
      <c r="K569" s="39" t="s">
        <v>11</v>
      </c>
      <c r="L569" s="41">
        <v>57825</v>
      </c>
    </row>
    <row r="570" spans="2:12" ht="28.5">
      <c r="B570" s="13"/>
      <c r="C570" s="19"/>
      <c r="D570" s="36"/>
      <c r="E570" s="36"/>
      <c r="F570" s="36"/>
      <c r="G570" s="36"/>
      <c r="H570" s="36"/>
      <c r="I570" s="36" t="s">
        <v>12</v>
      </c>
      <c r="J570" s="36"/>
      <c r="K570" s="39" t="s">
        <v>13</v>
      </c>
      <c r="L570" s="41"/>
    </row>
    <row r="571" spans="2:12" ht="28.5">
      <c r="B571" s="13"/>
      <c r="C571" s="19"/>
      <c r="D571" s="36"/>
      <c r="E571" s="36"/>
      <c r="F571" s="36"/>
      <c r="G571" s="36"/>
      <c r="H571" s="36"/>
      <c r="I571" s="36" t="s">
        <v>14</v>
      </c>
      <c r="J571" s="36"/>
      <c r="K571" s="39" t="s">
        <v>15</v>
      </c>
      <c r="L571" s="41">
        <v>1944</v>
      </c>
    </row>
    <row r="572" spans="2:12" ht="14.25">
      <c r="B572" s="13"/>
      <c r="C572" s="19"/>
      <c r="D572" s="36"/>
      <c r="E572" s="36"/>
      <c r="F572" s="36"/>
      <c r="G572" s="36"/>
      <c r="H572" s="36" t="s">
        <v>16</v>
      </c>
      <c r="I572" s="36"/>
      <c r="J572" s="36"/>
      <c r="K572" s="36" t="s">
        <v>17</v>
      </c>
      <c r="L572" s="41">
        <f>SUM(L573:L577)</f>
        <v>27646</v>
      </c>
    </row>
    <row r="573" spans="2:12" ht="28.5">
      <c r="B573" s="13"/>
      <c r="C573" s="19"/>
      <c r="D573" s="36"/>
      <c r="E573" s="36"/>
      <c r="F573" s="36"/>
      <c r="G573" s="36"/>
      <c r="H573" s="36"/>
      <c r="I573" s="36" t="s">
        <v>18</v>
      </c>
      <c r="J573" s="36"/>
      <c r="K573" s="39" t="s">
        <v>11</v>
      </c>
      <c r="L573" s="41">
        <v>21223</v>
      </c>
    </row>
    <row r="574" spans="2:12" ht="28.5">
      <c r="B574" s="13"/>
      <c r="C574" s="19"/>
      <c r="D574" s="36"/>
      <c r="E574" s="36"/>
      <c r="F574" s="36"/>
      <c r="G574" s="36"/>
      <c r="H574" s="36"/>
      <c r="I574" s="36" t="s">
        <v>19</v>
      </c>
      <c r="J574" s="36"/>
      <c r="K574" s="39" t="s">
        <v>13</v>
      </c>
      <c r="L574" s="41"/>
    </row>
    <row r="575" spans="2:12" ht="28.5">
      <c r="B575" s="13"/>
      <c r="C575" s="19"/>
      <c r="D575" s="36"/>
      <c r="E575" s="36"/>
      <c r="F575" s="36"/>
      <c r="G575" s="36"/>
      <c r="H575" s="36"/>
      <c r="I575" s="36" t="s">
        <v>20</v>
      </c>
      <c r="J575" s="36"/>
      <c r="K575" s="39" t="s">
        <v>15</v>
      </c>
      <c r="L575" s="41">
        <v>1944</v>
      </c>
    </row>
    <row r="576" spans="2:12" ht="14.25">
      <c r="B576" s="13"/>
      <c r="C576" s="19"/>
      <c r="D576" s="36"/>
      <c r="E576" s="36"/>
      <c r="F576" s="36"/>
      <c r="G576" s="36"/>
      <c r="H576" s="36"/>
      <c r="I576" s="36" t="s">
        <v>21</v>
      </c>
      <c r="J576" s="36"/>
      <c r="K576" s="39" t="s">
        <v>22</v>
      </c>
      <c r="L576" s="41">
        <v>798</v>
      </c>
    </row>
    <row r="577" spans="2:12" ht="28.5">
      <c r="B577" s="13"/>
      <c r="C577" s="19"/>
      <c r="D577" s="36"/>
      <c r="E577" s="36"/>
      <c r="F577" s="36"/>
      <c r="G577" s="36"/>
      <c r="H577" s="36"/>
      <c r="I577" s="36" t="s">
        <v>23</v>
      </c>
      <c r="J577" s="36"/>
      <c r="K577" s="39" t="s">
        <v>24</v>
      </c>
      <c r="L577" s="41">
        <v>3681</v>
      </c>
    </row>
    <row r="578" spans="2:12" ht="28.5">
      <c r="B578" s="13"/>
      <c r="C578" s="19"/>
      <c r="D578" s="36"/>
      <c r="E578" s="36"/>
      <c r="F578" s="36"/>
      <c r="G578" s="36"/>
      <c r="H578" s="36" t="s">
        <v>25</v>
      </c>
      <c r="I578" s="36"/>
      <c r="J578" s="36"/>
      <c r="K578" s="39" t="s">
        <v>26</v>
      </c>
      <c r="L578" s="41">
        <v>2768</v>
      </c>
    </row>
    <row r="579" spans="2:12" ht="14.25">
      <c r="B579" s="13"/>
      <c r="C579" s="19"/>
      <c r="D579" s="36"/>
      <c r="E579" s="36"/>
      <c r="F579" s="36"/>
      <c r="G579" s="36"/>
      <c r="H579" s="36"/>
      <c r="I579" s="36"/>
      <c r="J579" s="36"/>
      <c r="K579" s="39"/>
      <c r="L579" s="41"/>
    </row>
    <row r="580" spans="2:12" ht="14.25">
      <c r="B580" s="13"/>
      <c r="C580" s="19"/>
      <c r="D580" s="36"/>
      <c r="E580" s="36"/>
      <c r="F580" s="36"/>
      <c r="G580" s="36">
        <v>419</v>
      </c>
      <c r="H580" s="36"/>
      <c r="I580" s="36"/>
      <c r="J580" s="36"/>
      <c r="K580" s="39" t="s">
        <v>117</v>
      </c>
      <c r="L580" s="41">
        <f>SUM(L581,L582)</f>
        <v>7650</v>
      </c>
    </row>
    <row r="581" spans="2:12" ht="14.25">
      <c r="B581" s="13"/>
      <c r="C581" s="19"/>
      <c r="D581" s="36"/>
      <c r="E581" s="36"/>
      <c r="F581" s="36"/>
      <c r="G581" s="36"/>
      <c r="H581" s="36" t="s">
        <v>118</v>
      </c>
      <c r="I581" s="36"/>
      <c r="J581" s="36"/>
      <c r="K581" s="39" t="s">
        <v>102</v>
      </c>
      <c r="L581" s="41">
        <v>7500</v>
      </c>
    </row>
    <row r="582" spans="2:12" ht="14.25">
      <c r="B582" s="13"/>
      <c r="C582" s="19"/>
      <c r="D582" s="36"/>
      <c r="E582" s="36"/>
      <c r="F582" s="36"/>
      <c r="G582" s="36"/>
      <c r="H582" s="36" t="s">
        <v>291</v>
      </c>
      <c r="I582" s="36"/>
      <c r="J582" s="36"/>
      <c r="K582" s="39" t="s">
        <v>292</v>
      </c>
      <c r="L582" s="41">
        <v>150</v>
      </c>
    </row>
    <row r="583" spans="2:12" ht="14.25">
      <c r="B583" s="13"/>
      <c r="C583" s="19"/>
      <c r="D583" s="36"/>
      <c r="E583" s="36"/>
      <c r="F583" s="37"/>
      <c r="G583" s="36"/>
      <c r="H583" s="36"/>
      <c r="I583" s="36"/>
      <c r="J583" s="36"/>
      <c r="K583" s="42"/>
      <c r="L583" s="41"/>
    </row>
    <row r="584" spans="2:12" ht="14.25">
      <c r="B584" s="13"/>
      <c r="C584" s="19"/>
      <c r="D584" s="36"/>
      <c r="E584" s="36"/>
      <c r="F584" s="36"/>
      <c r="G584" s="36"/>
      <c r="H584" s="36"/>
      <c r="I584" s="36"/>
      <c r="J584" s="36"/>
      <c r="K584" s="39"/>
      <c r="L584" s="26"/>
    </row>
    <row r="585" spans="2:12" ht="14.25">
      <c r="B585" s="4"/>
      <c r="C585" s="19"/>
      <c r="D585" s="23"/>
      <c r="E585" s="23"/>
      <c r="F585" s="23"/>
      <c r="G585" s="23"/>
      <c r="H585" s="23"/>
      <c r="I585" s="23"/>
      <c r="J585" s="23"/>
      <c r="K585" s="45" t="s">
        <v>227</v>
      </c>
      <c r="L585" s="46">
        <f>SUM(L564,L583)</f>
        <v>436083</v>
      </c>
    </row>
    <row r="586" spans="2:12" ht="14.25">
      <c r="B586" s="9"/>
      <c r="C586" s="19"/>
      <c r="D586" s="47"/>
      <c r="E586" s="47"/>
      <c r="F586" s="47"/>
      <c r="G586" s="47"/>
      <c r="H586" s="47"/>
      <c r="I586" s="47"/>
      <c r="J586" s="47"/>
      <c r="K586" s="48"/>
      <c r="L586" s="26"/>
    </row>
    <row r="587" spans="2:12" ht="14.25">
      <c r="B587" s="9"/>
      <c r="C587" s="19"/>
      <c r="D587" s="47"/>
      <c r="E587" s="47"/>
      <c r="F587" s="47"/>
      <c r="G587" s="47"/>
      <c r="H587" s="47"/>
      <c r="I587" s="47"/>
      <c r="J587" s="47"/>
      <c r="K587" s="48"/>
      <c r="L587" s="26"/>
    </row>
    <row r="588" spans="2:12" ht="28.5" customHeight="1">
      <c r="B588" s="2">
        <v>13</v>
      </c>
      <c r="C588" s="19"/>
      <c r="D588" s="31">
        <v>13</v>
      </c>
      <c r="E588" s="32" t="s">
        <v>362</v>
      </c>
      <c r="F588" s="33" t="s">
        <v>0</v>
      </c>
      <c r="G588" s="33" t="s">
        <v>0</v>
      </c>
      <c r="H588" s="33" t="s">
        <v>0</v>
      </c>
      <c r="I588" s="33" t="s">
        <v>0</v>
      </c>
      <c r="J588" s="33"/>
      <c r="K588" s="34" t="s">
        <v>126</v>
      </c>
      <c r="L588" s="89" t="s">
        <v>577</v>
      </c>
    </row>
    <row r="589" spans="2:12" ht="14.25">
      <c r="B589" s="13"/>
      <c r="C589" s="19"/>
      <c r="D589" s="36"/>
      <c r="E589" s="36"/>
      <c r="F589" s="36"/>
      <c r="G589" s="36"/>
      <c r="H589" s="36"/>
      <c r="I589" s="36"/>
      <c r="J589" s="36"/>
      <c r="K589" s="36"/>
      <c r="L589" s="26"/>
    </row>
    <row r="590" spans="2:12" ht="14.25">
      <c r="B590" s="13"/>
      <c r="C590" s="19"/>
      <c r="D590" s="36"/>
      <c r="E590" s="36"/>
      <c r="F590" s="37">
        <v>41</v>
      </c>
      <c r="G590" s="36"/>
      <c r="H590" s="36"/>
      <c r="I590" s="36"/>
      <c r="J590" s="36"/>
      <c r="K590" s="37" t="s">
        <v>2</v>
      </c>
      <c r="L590" s="38">
        <f>SUM(L591,L605,L609)</f>
        <v>359151</v>
      </c>
    </row>
    <row r="591" spans="2:12" ht="28.5">
      <c r="B591" s="13"/>
      <c r="C591" s="19"/>
      <c r="D591" s="36"/>
      <c r="E591" s="36"/>
      <c r="F591" s="36"/>
      <c r="G591" s="36">
        <v>411</v>
      </c>
      <c r="H591" s="36"/>
      <c r="I591" s="36"/>
      <c r="J591" s="36"/>
      <c r="K591" s="39" t="s">
        <v>3</v>
      </c>
      <c r="L591" s="41">
        <f>SUM(L592,L593,L594,L598,L604)</f>
        <v>352951</v>
      </c>
    </row>
    <row r="592" spans="2:12" ht="14.25">
      <c r="B592" s="13"/>
      <c r="C592" s="19"/>
      <c r="D592" s="36"/>
      <c r="E592" s="36"/>
      <c r="F592" s="36"/>
      <c r="G592" s="36"/>
      <c r="H592" s="36" t="s">
        <v>4</v>
      </c>
      <c r="I592" s="36"/>
      <c r="J592" s="36"/>
      <c r="K592" s="36" t="s">
        <v>5</v>
      </c>
      <c r="L592" s="41">
        <v>267452</v>
      </c>
    </row>
    <row r="593" spans="2:12" ht="14.25">
      <c r="B593" s="13"/>
      <c r="C593" s="19"/>
      <c r="D593" s="36"/>
      <c r="E593" s="36"/>
      <c r="F593" s="36"/>
      <c r="G593" s="36"/>
      <c r="H593" s="36" t="s">
        <v>6</v>
      </c>
      <c r="I593" s="36"/>
      <c r="J593" s="36"/>
      <c r="K593" s="36" t="s">
        <v>7</v>
      </c>
      <c r="L593" s="41">
        <v>10670</v>
      </c>
    </row>
    <row r="594" spans="2:12" ht="14.25">
      <c r="B594" s="13"/>
      <c r="C594" s="19"/>
      <c r="D594" s="36"/>
      <c r="E594" s="36"/>
      <c r="F594" s="36"/>
      <c r="G594" s="36"/>
      <c r="H594" s="36" t="s">
        <v>8</v>
      </c>
      <c r="I594" s="36"/>
      <c r="J594" s="36"/>
      <c r="K594" s="36" t="s">
        <v>9</v>
      </c>
      <c r="L594" s="41">
        <f>SUM(L595:L597)</f>
        <v>49975</v>
      </c>
    </row>
    <row r="595" spans="2:12" ht="28.5">
      <c r="B595" s="13"/>
      <c r="C595" s="19"/>
      <c r="D595" s="36"/>
      <c r="E595" s="36"/>
      <c r="F595" s="36"/>
      <c r="G595" s="36"/>
      <c r="H595" s="36"/>
      <c r="I595" s="36" t="s">
        <v>10</v>
      </c>
      <c r="J595" s="36"/>
      <c r="K595" s="39" t="s">
        <v>11</v>
      </c>
      <c r="L595" s="41">
        <v>48327</v>
      </c>
    </row>
    <row r="596" spans="2:12" ht="28.5">
      <c r="B596" s="13"/>
      <c r="C596" s="19"/>
      <c r="D596" s="36"/>
      <c r="E596" s="36"/>
      <c r="F596" s="36"/>
      <c r="G596" s="36"/>
      <c r="H596" s="36"/>
      <c r="I596" s="36" t="s">
        <v>12</v>
      </c>
      <c r="J596" s="36"/>
      <c r="K596" s="39" t="s">
        <v>13</v>
      </c>
      <c r="L596" s="41"/>
    </row>
    <row r="597" spans="2:12" ht="28.5">
      <c r="B597" s="13"/>
      <c r="C597" s="19"/>
      <c r="D597" s="36"/>
      <c r="E597" s="36"/>
      <c r="F597" s="36"/>
      <c r="G597" s="36"/>
      <c r="H597" s="36"/>
      <c r="I597" s="36" t="s">
        <v>14</v>
      </c>
      <c r="J597" s="36"/>
      <c r="K597" s="39" t="s">
        <v>15</v>
      </c>
      <c r="L597" s="41">
        <v>1648</v>
      </c>
    </row>
    <row r="598" spans="2:12" ht="14.25">
      <c r="B598" s="13"/>
      <c r="C598" s="19"/>
      <c r="D598" s="36"/>
      <c r="E598" s="36"/>
      <c r="F598" s="36"/>
      <c r="G598" s="36"/>
      <c r="H598" s="36" t="s">
        <v>16</v>
      </c>
      <c r="I598" s="36"/>
      <c r="J598" s="36"/>
      <c r="K598" s="36" t="s">
        <v>17</v>
      </c>
      <c r="L598" s="41">
        <f>SUM(L599:L603)</f>
        <v>23425</v>
      </c>
    </row>
    <row r="599" spans="2:12" ht="28.5">
      <c r="B599" s="13"/>
      <c r="C599" s="19"/>
      <c r="D599" s="36"/>
      <c r="E599" s="36"/>
      <c r="F599" s="36"/>
      <c r="G599" s="36"/>
      <c r="H599" s="36"/>
      <c r="I599" s="36" t="s">
        <v>18</v>
      </c>
      <c r="J599" s="36"/>
      <c r="K599" s="39" t="s">
        <v>11</v>
      </c>
      <c r="L599" s="41">
        <v>17774</v>
      </c>
    </row>
    <row r="600" spans="2:12" ht="28.5">
      <c r="B600" s="13"/>
      <c r="C600" s="19"/>
      <c r="D600" s="36"/>
      <c r="E600" s="36"/>
      <c r="F600" s="36"/>
      <c r="G600" s="36"/>
      <c r="H600" s="36"/>
      <c r="I600" s="36" t="s">
        <v>19</v>
      </c>
      <c r="J600" s="36"/>
      <c r="K600" s="39" t="s">
        <v>13</v>
      </c>
      <c r="L600" s="41"/>
    </row>
    <row r="601" spans="2:12" ht="28.5">
      <c r="B601" s="13"/>
      <c r="C601" s="19"/>
      <c r="D601" s="36"/>
      <c r="E601" s="36"/>
      <c r="F601" s="36"/>
      <c r="G601" s="36"/>
      <c r="H601" s="36"/>
      <c r="I601" s="36" t="s">
        <v>20</v>
      </c>
      <c r="J601" s="36"/>
      <c r="K601" s="39" t="s">
        <v>15</v>
      </c>
      <c r="L601" s="41">
        <v>1648</v>
      </c>
    </row>
    <row r="602" spans="2:12" ht="14.25">
      <c r="B602" s="13"/>
      <c r="C602" s="19"/>
      <c r="D602" s="36"/>
      <c r="E602" s="36"/>
      <c r="F602" s="36"/>
      <c r="G602" s="36"/>
      <c r="H602" s="36"/>
      <c r="I602" s="36" t="s">
        <v>21</v>
      </c>
      <c r="J602" s="36"/>
      <c r="K602" s="39" t="s">
        <v>22</v>
      </c>
      <c r="L602" s="41">
        <v>708</v>
      </c>
    </row>
    <row r="603" spans="2:12" ht="28.5">
      <c r="B603" s="13"/>
      <c r="C603" s="19"/>
      <c r="D603" s="36"/>
      <c r="E603" s="36"/>
      <c r="F603" s="36"/>
      <c r="G603" s="36"/>
      <c r="H603" s="36"/>
      <c r="I603" s="36" t="s">
        <v>23</v>
      </c>
      <c r="J603" s="36"/>
      <c r="K603" s="39" t="s">
        <v>24</v>
      </c>
      <c r="L603" s="41">
        <v>3295</v>
      </c>
    </row>
    <row r="604" spans="2:12" ht="28.5">
      <c r="B604" s="13"/>
      <c r="C604" s="19"/>
      <c r="D604" s="36"/>
      <c r="E604" s="36"/>
      <c r="F604" s="36"/>
      <c r="G604" s="36"/>
      <c r="H604" s="36" t="s">
        <v>25</v>
      </c>
      <c r="I604" s="36"/>
      <c r="J604" s="36"/>
      <c r="K604" s="39" t="s">
        <v>26</v>
      </c>
      <c r="L604" s="41">
        <v>1429</v>
      </c>
    </row>
    <row r="605" spans="2:12" ht="14.25">
      <c r="B605" s="13"/>
      <c r="C605" s="19"/>
      <c r="D605" s="36"/>
      <c r="E605" s="36"/>
      <c r="F605" s="36"/>
      <c r="G605" s="36">
        <v>413</v>
      </c>
      <c r="H605" s="36"/>
      <c r="I605" s="36"/>
      <c r="J605" s="36"/>
      <c r="K605" s="39" t="s">
        <v>33</v>
      </c>
      <c r="L605" s="41">
        <f>SUM(L606)</f>
        <v>6000</v>
      </c>
    </row>
    <row r="606" spans="2:12" ht="14.25">
      <c r="B606" s="13"/>
      <c r="C606" s="19"/>
      <c r="D606" s="36"/>
      <c r="E606" s="36"/>
      <c r="F606" s="36"/>
      <c r="G606" s="36"/>
      <c r="H606" s="36" t="s">
        <v>34</v>
      </c>
      <c r="I606" s="36"/>
      <c r="J606" s="36"/>
      <c r="K606" s="39" t="s">
        <v>35</v>
      </c>
      <c r="L606" s="41">
        <f>SUM(L607)</f>
        <v>6000</v>
      </c>
    </row>
    <row r="607" spans="2:12" ht="14.25">
      <c r="B607" s="13"/>
      <c r="C607" s="19"/>
      <c r="D607" s="36"/>
      <c r="E607" s="36"/>
      <c r="F607" s="36"/>
      <c r="G607" s="36"/>
      <c r="H607" s="36"/>
      <c r="I607" s="36" t="s">
        <v>373</v>
      </c>
      <c r="J607" s="36"/>
      <c r="K607" s="39" t="s">
        <v>374</v>
      </c>
      <c r="L607" s="41">
        <v>6000</v>
      </c>
    </row>
    <row r="608" spans="2:12" ht="14.25">
      <c r="B608" s="13"/>
      <c r="C608" s="19"/>
      <c r="D608" s="36"/>
      <c r="E608" s="36"/>
      <c r="F608" s="36"/>
      <c r="G608" s="36"/>
      <c r="H608" s="36"/>
      <c r="I608" s="36"/>
      <c r="J608" s="36"/>
      <c r="K608" s="39"/>
      <c r="L608" s="41"/>
    </row>
    <row r="609" spans="2:12" ht="14.25">
      <c r="B609" s="13"/>
      <c r="C609" s="19"/>
      <c r="D609" s="36"/>
      <c r="E609" s="36"/>
      <c r="F609" s="36"/>
      <c r="G609" s="36">
        <v>419</v>
      </c>
      <c r="H609" s="36"/>
      <c r="I609" s="36"/>
      <c r="J609" s="36"/>
      <c r="K609" s="39" t="s">
        <v>117</v>
      </c>
      <c r="L609" s="41">
        <f>SUM(L610)</f>
        <v>200</v>
      </c>
    </row>
    <row r="610" spans="2:12" ht="14.25">
      <c r="B610" s="13"/>
      <c r="C610" s="19"/>
      <c r="D610" s="36"/>
      <c r="E610" s="36"/>
      <c r="F610" s="36"/>
      <c r="G610" s="21"/>
      <c r="H610" s="36" t="s">
        <v>291</v>
      </c>
      <c r="I610" s="36"/>
      <c r="J610" s="36"/>
      <c r="K610" s="39" t="s">
        <v>292</v>
      </c>
      <c r="L610" s="41">
        <v>200</v>
      </c>
    </row>
    <row r="611" spans="2:12" ht="14.25">
      <c r="B611" s="13"/>
      <c r="C611" s="19"/>
      <c r="D611" s="36"/>
      <c r="E611" s="36"/>
      <c r="F611" s="37"/>
      <c r="G611" s="36"/>
      <c r="H611" s="36"/>
      <c r="I611" s="36"/>
      <c r="J611" s="36"/>
      <c r="K611" s="42"/>
      <c r="L611" s="41"/>
    </row>
    <row r="612" spans="2:12" ht="14.25">
      <c r="B612" s="13"/>
      <c r="C612" s="19"/>
      <c r="D612" s="36"/>
      <c r="E612" s="36"/>
      <c r="F612" s="36"/>
      <c r="G612" s="36"/>
      <c r="H612" s="36"/>
      <c r="I612" s="36"/>
      <c r="J612" s="36"/>
      <c r="K612" s="39"/>
      <c r="L612" s="26"/>
    </row>
    <row r="613" spans="2:12" ht="15.75" customHeight="1">
      <c r="B613" s="4"/>
      <c r="C613" s="19"/>
      <c r="D613" s="23"/>
      <c r="E613" s="23"/>
      <c r="F613" s="23"/>
      <c r="G613" s="23"/>
      <c r="H613" s="23"/>
      <c r="I613" s="23"/>
      <c r="J613" s="23"/>
      <c r="K613" s="45" t="s">
        <v>144</v>
      </c>
      <c r="L613" s="46">
        <f>SUM(L590,L611)</f>
        <v>359151</v>
      </c>
    </row>
    <row r="614" spans="2:12" s="10" customFormat="1" ht="13.5" customHeight="1">
      <c r="B614" s="9"/>
      <c r="C614" s="21"/>
      <c r="D614" s="47"/>
      <c r="E614" s="47"/>
      <c r="F614" s="47"/>
      <c r="G614" s="47"/>
      <c r="H614" s="47"/>
      <c r="I614" s="47"/>
      <c r="J614" s="47"/>
      <c r="K614" s="48"/>
      <c r="L614" s="36"/>
    </row>
    <row r="615" spans="2:12" ht="29.25" customHeight="1">
      <c r="B615" s="2">
        <v>14</v>
      </c>
      <c r="C615" s="19"/>
      <c r="D615" s="31">
        <v>14</v>
      </c>
      <c r="E615" s="32" t="s">
        <v>368</v>
      </c>
      <c r="F615" s="33" t="s">
        <v>0</v>
      </c>
      <c r="G615" s="33" t="s">
        <v>0</v>
      </c>
      <c r="H615" s="33" t="s">
        <v>0</v>
      </c>
      <c r="I615" s="33" t="s">
        <v>0</v>
      </c>
      <c r="J615" s="33"/>
      <c r="K615" s="34" t="s">
        <v>127</v>
      </c>
      <c r="L615" s="89" t="s">
        <v>577</v>
      </c>
    </row>
    <row r="616" spans="2:12" ht="14.25">
      <c r="B616" s="13"/>
      <c r="C616" s="19"/>
      <c r="D616" s="36"/>
      <c r="E616" s="36"/>
      <c r="F616" s="36"/>
      <c r="G616" s="36"/>
      <c r="H616" s="36"/>
      <c r="I616" s="36"/>
      <c r="J616" s="36"/>
      <c r="K616" s="36"/>
      <c r="L616" s="26"/>
    </row>
    <row r="617" spans="2:12" ht="14.25">
      <c r="B617" s="13"/>
      <c r="C617" s="19"/>
      <c r="D617" s="36"/>
      <c r="E617" s="36"/>
      <c r="F617" s="37">
        <v>41</v>
      </c>
      <c r="G617" s="36"/>
      <c r="H617" s="36"/>
      <c r="I617" s="36"/>
      <c r="J617" s="36"/>
      <c r="K617" s="37" t="s">
        <v>2</v>
      </c>
      <c r="L617" s="38">
        <f>SUM(L618,L632,L636,L642)</f>
        <v>1110071</v>
      </c>
    </row>
    <row r="618" spans="2:12" ht="28.5">
      <c r="B618" s="13"/>
      <c r="C618" s="19"/>
      <c r="D618" s="36"/>
      <c r="E618" s="36"/>
      <c r="F618" s="36"/>
      <c r="G618" s="36">
        <v>411</v>
      </c>
      <c r="H618" s="36"/>
      <c r="I618" s="36"/>
      <c r="J618" s="36"/>
      <c r="K618" s="39" t="s">
        <v>3</v>
      </c>
      <c r="L618" s="41">
        <f>SUM(L619,L620,L621,L625,L631)</f>
        <v>1027071</v>
      </c>
    </row>
    <row r="619" spans="2:12" ht="17.25" customHeight="1">
      <c r="B619" s="13"/>
      <c r="C619" s="19"/>
      <c r="D619" s="36"/>
      <c r="E619" s="36"/>
      <c r="F619" s="36"/>
      <c r="G619" s="36"/>
      <c r="H619" s="36" t="s">
        <v>4</v>
      </c>
      <c r="I619" s="36"/>
      <c r="J619" s="36"/>
      <c r="K619" s="36" t="s">
        <v>5</v>
      </c>
      <c r="L619" s="41">
        <v>677555</v>
      </c>
    </row>
    <row r="620" spans="2:12" ht="17.25" customHeight="1">
      <c r="B620" s="13"/>
      <c r="C620" s="19"/>
      <c r="D620" s="36"/>
      <c r="E620" s="36"/>
      <c r="F620" s="36"/>
      <c r="G620" s="36"/>
      <c r="H620" s="36" t="s">
        <v>6</v>
      </c>
      <c r="I620" s="36"/>
      <c r="J620" s="36"/>
      <c r="K620" s="36" t="s">
        <v>7</v>
      </c>
      <c r="L620" s="41">
        <v>36075</v>
      </c>
    </row>
    <row r="621" spans="2:12" ht="14.25">
      <c r="B621" s="13"/>
      <c r="C621" s="19"/>
      <c r="D621" s="36"/>
      <c r="E621" s="36"/>
      <c r="F621" s="36"/>
      <c r="G621" s="36"/>
      <c r="H621" s="36" t="s">
        <v>8</v>
      </c>
      <c r="I621" s="36"/>
      <c r="J621" s="36"/>
      <c r="K621" s="36" t="s">
        <v>9</v>
      </c>
      <c r="L621" s="41">
        <f>SUM(L622:L624)</f>
        <v>127054</v>
      </c>
    </row>
    <row r="622" spans="2:12" ht="28.5">
      <c r="B622" s="13"/>
      <c r="C622" s="19"/>
      <c r="D622" s="36"/>
      <c r="E622" s="36"/>
      <c r="F622" s="36"/>
      <c r="G622" s="36"/>
      <c r="H622" s="36"/>
      <c r="I622" s="36" t="s">
        <v>10</v>
      </c>
      <c r="J622" s="36"/>
      <c r="K622" s="39" t="s">
        <v>11</v>
      </c>
      <c r="L622" s="41">
        <v>122922</v>
      </c>
    </row>
    <row r="623" spans="2:12" ht="28.5">
      <c r="B623" s="13"/>
      <c r="C623" s="19"/>
      <c r="D623" s="36"/>
      <c r="E623" s="36"/>
      <c r="F623" s="36"/>
      <c r="G623" s="36"/>
      <c r="H623" s="36"/>
      <c r="I623" s="36" t="s">
        <v>12</v>
      </c>
      <c r="J623" s="36"/>
      <c r="K623" s="39" t="s">
        <v>13</v>
      </c>
      <c r="L623" s="41"/>
    </row>
    <row r="624" spans="2:12" ht="28.5">
      <c r="B624" s="13"/>
      <c r="C624" s="19"/>
      <c r="D624" s="36"/>
      <c r="E624" s="36"/>
      <c r="F624" s="36"/>
      <c r="G624" s="36"/>
      <c r="H624" s="36"/>
      <c r="I624" s="36" t="s">
        <v>14</v>
      </c>
      <c r="J624" s="36"/>
      <c r="K624" s="39" t="s">
        <v>15</v>
      </c>
      <c r="L624" s="41">
        <v>4132</v>
      </c>
    </row>
    <row r="625" spans="2:12" ht="18" customHeight="1">
      <c r="B625" s="13"/>
      <c r="C625" s="19"/>
      <c r="D625" s="36"/>
      <c r="E625" s="36"/>
      <c r="F625" s="36"/>
      <c r="G625" s="36"/>
      <c r="H625" s="36" t="s">
        <v>16</v>
      </c>
      <c r="I625" s="36"/>
      <c r="J625" s="36"/>
      <c r="K625" s="36" t="s">
        <v>17</v>
      </c>
      <c r="L625" s="41">
        <f>SUM(L626:L630)</f>
        <v>181663</v>
      </c>
    </row>
    <row r="626" spans="2:12" ht="28.5">
      <c r="B626" s="13"/>
      <c r="C626" s="19"/>
      <c r="D626" s="36"/>
      <c r="E626" s="36"/>
      <c r="F626" s="36"/>
      <c r="G626" s="36"/>
      <c r="H626" s="36"/>
      <c r="I626" s="36" t="s">
        <v>18</v>
      </c>
      <c r="J626" s="36"/>
      <c r="K626" s="39" t="s">
        <v>11</v>
      </c>
      <c r="L626" s="41">
        <v>168225</v>
      </c>
    </row>
    <row r="627" spans="2:12" ht="28.5">
      <c r="B627" s="13"/>
      <c r="C627" s="19"/>
      <c r="D627" s="36"/>
      <c r="E627" s="36"/>
      <c r="F627" s="36"/>
      <c r="G627" s="36"/>
      <c r="H627" s="36"/>
      <c r="I627" s="36" t="s">
        <v>19</v>
      </c>
      <c r="J627" s="36"/>
      <c r="K627" s="39" t="s">
        <v>13</v>
      </c>
      <c r="L627" s="41"/>
    </row>
    <row r="628" spans="2:12" ht="28.5">
      <c r="B628" s="13"/>
      <c r="C628" s="19"/>
      <c r="D628" s="36"/>
      <c r="E628" s="36"/>
      <c r="F628" s="36"/>
      <c r="G628" s="36"/>
      <c r="H628" s="36"/>
      <c r="I628" s="36" t="s">
        <v>20</v>
      </c>
      <c r="J628" s="36"/>
      <c r="K628" s="39" t="s">
        <v>15</v>
      </c>
      <c r="L628" s="41">
        <v>4132</v>
      </c>
    </row>
    <row r="629" spans="2:12" ht="14.25">
      <c r="B629" s="13"/>
      <c r="C629" s="19"/>
      <c r="D629" s="36"/>
      <c r="E629" s="36"/>
      <c r="F629" s="36"/>
      <c r="G629" s="36"/>
      <c r="H629" s="36"/>
      <c r="I629" s="36" t="s">
        <v>21</v>
      </c>
      <c r="J629" s="36"/>
      <c r="K629" s="39" t="s">
        <v>22</v>
      </c>
      <c r="L629" s="41">
        <v>1738</v>
      </c>
    </row>
    <row r="630" spans="2:12" ht="28.5">
      <c r="B630" s="13"/>
      <c r="C630" s="19"/>
      <c r="D630" s="36"/>
      <c r="E630" s="36"/>
      <c r="F630" s="36"/>
      <c r="G630" s="36"/>
      <c r="H630" s="36"/>
      <c r="I630" s="36" t="s">
        <v>23</v>
      </c>
      <c r="J630" s="36"/>
      <c r="K630" s="39" t="s">
        <v>24</v>
      </c>
      <c r="L630" s="41">
        <v>7568</v>
      </c>
    </row>
    <row r="631" spans="2:12" ht="28.5">
      <c r="B631" s="13"/>
      <c r="C631" s="19"/>
      <c r="D631" s="36"/>
      <c r="E631" s="36"/>
      <c r="F631" s="36"/>
      <c r="G631" s="36"/>
      <c r="H631" s="36" t="s">
        <v>25</v>
      </c>
      <c r="I631" s="36"/>
      <c r="J631" s="36"/>
      <c r="K631" s="39" t="s">
        <v>26</v>
      </c>
      <c r="L631" s="41">
        <v>4724</v>
      </c>
    </row>
    <row r="632" spans="2:12" ht="14.25">
      <c r="B632" s="13"/>
      <c r="C632" s="19"/>
      <c r="D632" s="36"/>
      <c r="E632" s="36"/>
      <c r="F632" s="36"/>
      <c r="G632" s="36">
        <v>413</v>
      </c>
      <c r="H632" s="36"/>
      <c r="I632" s="36"/>
      <c r="J632" s="36"/>
      <c r="K632" s="39" t="s">
        <v>33</v>
      </c>
      <c r="L632" s="41">
        <f>SUM(L633,L635)</f>
        <v>65000</v>
      </c>
    </row>
    <row r="633" spans="2:12" ht="14.25">
      <c r="B633" s="13"/>
      <c r="C633" s="19"/>
      <c r="D633" s="36"/>
      <c r="E633" s="36"/>
      <c r="F633" s="36"/>
      <c r="G633" s="36"/>
      <c r="H633" s="36" t="s">
        <v>34</v>
      </c>
      <c r="I633" s="36"/>
      <c r="J633" s="36"/>
      <c r="K633" s="39" t="s">
        <v>35</v>
      </c>
      <c r="L633" s="41">
        <f>SUM(L634)</f>
        <v>65000</v>
      </c>
    </row>
    <row r="634" spans="2:12" ht="14.25">
      <c r="B634" s="13"/>
      <c r="C634" s="19"/>
      <c r="D634" s="36"/>
      <c r="E634" s="36"/>
      <c r="F634" s="36"/>
      <c r="G634" s="36"/>
      <c r="H634" s="36"/>
      <c r="I634" s="36" t="s">
        <v>373</v>
      </c>
      <c r="J634" s="36"/>
      <c r="K634" s="39" t="s">
        <v>374</v>
      </c>
      <c r="L634" s="41">
        <v>65000</v>
      </c>
    </row>
    <row r="635" spans="2:12" ht="14.25">
      <c r="B635" s="13"/>
      <c r="C635" s="19"/>
      <c r="D635" s="36"/>
      <c r="E635" s="36"/>
      <c r="F635" s="36"/>
      <c r="G635" s="36"/>
      <c r="H635" s="36"/>
      <c r="I635" s="36"/>
      <c r="J635" s="36"/>
      <c r="K635" s="39"/>
      <c r="L635" s="41"/>
    </row>
    <row r="636" spans="2:12" ht="14.25">
      <c r="B636" s="13"/>
      <c r="C636" s="19"/>
      <c r="D636" s="36"/>
      <c r="E636" s="36"/>
      <c r="F636" s="36"/>
      <c r="G636" s="36">
        <v>414</v>
      </c>
      <c r="H636" s="36"/>
      <c r="I636" s="36"/>
      <c r="J636" s="36"/>
      <c r="K636" s="39" t="s">
        <v>44</v>
      </c>
      <c r="L636" s="41">
        <f>SUM(L637:L639)</f>
        <v>12000</v>
      </c>
    </row>
    <row r="637" spans="2:12" ht="14.25">
      <c r="B637" s="13"/>
      <c r="C637" s="19"/>
      <c r="D637" s="36"/>
      <c r="E637" s="36"/>
      <c r="F637" s="36"/>
      <c r="G637" s="36"/>
      <c r="H637" s="36"/>
      <c r="I637" s="36"/>
      <c r="J637" s="36"/>
      <c r="K637" s="39"/>
      <c r="L637" s="41"/>
    </row>
    <row r="638" spans="2:12" ht="14.25">
      <c r="B638" s="13"/>
      <c r="C638" s="19"/>
      <c r="D638" s="36"/>
      <c r="E638" s="36"/>
      <c r="F638" s="36"/>
      <c r="G638" s="36"/>
      <c r="H638" s="36"/>
      <c r="I638" s="36"/>
      <c r="J638" s="36"/>
      <c r="K638" s="39"/>
      <c r="L638" s="41"/>
    </row>
    <row r="639" spans="2:12" ht="14.25">
      <c r="B639" s="13"/>
      <c r="C639" s="19"/>
      <c r="D639" s="36"/>
      <c r="E639" s="36"/>
      <c r="F639" s="37"/>
      <c r="G639" s="36"/>
      <c r="H639" s="36" t="s">
        <v>100</v>
      </c>
      <c r="I639" s="36"/>
      <c r="J639" s="36"/>
      <c r="K639" s="39" t="s">
        <v>101</v>
      </c>
      <c r="L639" s="41">
        <f>SUM(L640)</f>
        <v>12000</v>
      </c>
    </row>
    <row r="640" spans="2:12" ht="28.5">
      <c r="B640" s="13"/>
      <c r="C640" s="19"/>
      <c r="D640" s="36"/>
      <c r="E640" s="36"/>
      <c r="F640" s="37"/>
      <c r="G640" s="36"/>
      <c r="H640" s="36"/>
      <c r="I640" s="36" t="s">
        <v>305</v>
      </c>
      <c r="J640" s="36"/>
      <c r="K640" s="39" t="s">
        <v>453</v>
      </c>
      <c r="L640" s="41">
        <f>SUM(L641)</f>
        <v>12000</v>
      </c>
    </row>
    <row r="641" spans="2:12" ht="17.25" customHeight="1">
      <c r="B641" s="13"/>
      <c r="C641" s="19"/>
      <c r="D641" s="36"/>
      <c r="E641" s="36"/>
      <c r="F641" s="37"/>
      <c r="G641" s="36"/>
      <c r="H641" s="36"/>
      <c r="I641" s="36"/>
      <c r="J641" s="36" t="s">
        <v>308</v>
      </c>
      <c r="K641" s="39" t="s">
        <v>493</v>
      </c>
      <c r="L641" s="41">
        <v>12000</v>
      </c>
    </row>
    <row r="642" spans="2:12" ht="14.25">
      <c r="B642" s="13"/>
      <c r="C642" s="19"/>
      <c r="D642" s="36"/>
      <c r="E642" s="36"/>
      <c r="F642" s="37"/>
      <c r="G642" s="36">
        <v>419</v>
      </c>
      <c r="H642" s="36"/>
      <c r="I642" s="36"/>
      <c r="J642" s="36"/>
      <c r="K642" s="39" t="s">
        <v>117</v>
      </c>
      <c r="L642" s="41">
        <f>SUM(L643)</f>
        <v>6000</v>
      </c>
    </row>
    <row r="643" spans="2:12" ht="14.25">
      <c r="B643" s="13"/>
      <c r="C643" s="19"/>
      <c r="D643" s="36"/>
      <c r="E643" s="36"/>
      <c r="F643" s="37"/>
      <c r="G643" s="21"/>
      <c r="H643" s="36" t="s">
        <v>291</v>
      </c>
      <c r="I643" s="36"/>
      <c r="J643" s="36"/>
      <c r="K643" s="39" t="s">
        <v>292</v>
      </c>
      <c r="L643" s="41">
        <v>6000</v>
      </c>
    </row>
    <row r="644" spans="2:12" ht="14.25">
      <c r="B644" s="13"/>
      <c r="C644" s="19"/>
      <c r="D644" s="36"/>
      <c r="E644" s="36"/>
      <c r="F644" s="36"/>
      <c r="G644" s="36"/>
      <c r="H644" s="36"/>
      <c r="I644" s="36"/>
      <c r="J644" s="36"/>
      <c r="K644" s="39"/>
      <c r="L644" s="41"/>
    </row>
    <row r="645" spans="2:12" ht="14.25">
      <c r="B645" s="13"/>
      <c r="C645" s="19"/>
      <c r="D645" s="36"/>
      <c r="E645" s="36"/>
      <c r="F645" s="36"/>
      <c r="G645" s="36"/>
      <c r="H645" s="36"/>
      <c r="I645" s="36"/>
      <c r="J645" s="36"/>
      <c r="K645" s="39"/>
      <c r="L645" s="44"/>
    </row>
    <row r="646" spans="2:12" ht="20.25" customHeight="1">
      <c r="B646" s="4"/>
      <c r="C646" s="19"/>
      <c r="D646" s="23"/>
      <c r="E646" s="23"/>
      <c r="F646" s="23"/>
      <c r="G646" s="23"/>
      <c r="H646" s="23"/>
      <c r="I646" s="23"/>
      <c r="J646" s="23"/>
      <c r="K646" s="45" t="s">
        <v>145</v>
      </c>
      <c r="L646" s="46">
        <f>SUM(L617)</f>
        <v>1110071</v>
      </c>
    </row>
    <row r="647" spans="2:12" s="10" customFormat="1" ht="14.25">
      <c r="B647" s="9"/>
      <c r="C647" s="21"/>
      <c r="D647" s="47"/>
      <c r="E647" s="47"/>
      <c r="F647" s="47"/>
      <c r="G647" s="47"/>
      <c r="H647" s="47"/>
      <c r="I647" s="47"/>
      <c r="J647" s="47"/>
      <c r="K647" s="48"/>
      <c r="L647" s="36"/>
    </row>
    <row r="648" spans="2:12" ht="27.75" customHeight="1">
      <c r="B648" s="2">
        <v>15</v>
      </c>
      <c r="C648" s="19"/>
      <c r="D648" s="31">
        <v>15</v>
      </c>
      <c r="E648" s="32" t="s">
        <v>362</v>
      </c>
      <c r="F648" s="33" t="s">
        <v>0</v>
      </c>
      <c r="G648" s="33" t="s">
        <v>0</v>
      </c>
      <c r="H648" s="33" t="s">
        <v>0</v>
      </c>
      <c r="I648" s="33" t="s">
        <v>0</v>
      </c>
      <c r="J648" s="33"/>
      <c r="K648" s="34" t="s">
        <v>130</v>
      </c>
      <c r="L648" s="89" t="s">
        <v>577</v>
      </c>
    </row>
    <row r="649" spans="2:12" ht="14.25">
      <c r="B649" s="13"/>
      <c r="C649" s="19"/>
      <c r="D649" s="36"/>
      <c r="E649" s="36"/>
      <c r="F649" s="36"/>
      <c r="G649" s="36"/>
      <c r="H649" s="36"/>
      <c r="I649" s="36"/>
      <c r="J649" s="36"/>
      <c r="K649" s="36"/>
      <c r="L649" s="26"/>
    </row>
    <row r="650" spans="2:12" ht="14.25">
      <c r="B650" s="13"/>
      <c r="C650" s="19"/>
      <c r="D650" s="36"/>
      <c r="E650" s="36"/>
      <c r="F650" s="37">
        <v>41</v>
      </c>
      <c r="G650" s="36"/>
      <c r="H650" s="36"/>
      <c r="I650" s="36"/>
      <c r="J650" s="36"/>
      <c r="K650" s="37" t="s">
        <v>2</v>
      </c>
      <c r="L650" s="38">
        <f>SUM(L651,L665,L678,L684,L686)</f>
        <v>744582</v>
      </c>
    </row>
    <row r="651" spans="2:12" ht="28.5">
      <c r="B651" s="13"/>
      <c r="C651" s="19"/>
      <c r="D651" s="36"/>
      <c r="E651" s="36"/>
      <c r="F651" s="36"/>
      <c r="G651" s="36">
        <v>411</v>
      </c>
      <c r="H651" s="36"/>
      <c r="I651" s="36"/>
      <c r="J651" s="36"/>
      <c r="K651" s="39" t="s">
        <v>3</v>
      </c>
      <c r="L651" s="41">
        <f>SUM(L652,L653,L654,L658,L664)</f>
        <v>400582</v>
      </c>
    </row>
    <row r="652" spans="2:12" ht="14.25">
      <c r="B652" s="13"/>
      <c r="C652" s="19"/>
      <c r="D652" s="36"/>
      <c r="E652" s="36"/>
      <c r="F652" s="36"/>
      <c r="G652" s="36"/>
      <c r="H652" s="36" t="s">
        <v>4</v>
      </c>
      <c r="I652" s="36"/>
      <c r="J652" s="36"/>
      <c r="K652" s="36" t="s">
        <v>5</v>
      </c>
      <c r="L652" s="41">
        <v>308404</v>
      </c>
    </row>
    <row r="653" spans="2:12" ht="14.25">
      <c r="B653" s="13"/>
      <c r="C653" s="19"/>
      <c r="D653" s="36"/>
      <c r="E653" s="36"/>
      <c r="F653" s="36"/>
      <c r="G653" s="36"/>
      <c r="H653" s="36" t="s">
        <v>6</v>
      </c>
      <c r="I653" s="36"/>
      <c r="J653" s="36"/>
      <c r="K653" s="36" t="s">
        <v>7</v>
      </c>
      <c r="L653" s="41">
        <v>6577</v>
      </c>
    </row>
    <row r="654" spans="2:12" ht="14.25">
      <c r="B654" s="13"/>
      <c r="C654" s="19"/>
      <c r="D654" s="36"/>
      <c r="E654" s="36"/>
      <c r="F654" s="36"/>
      <c r="G654" s="36"/>
      <c r="H654" s="36" t="s">
        <v>8</v>
      </c>
      <c r="I654" s="36"/>
      <c r="J654" s="36"/>
      <c r="K654" s="36" t="s">
        <v>9</v>
      </c>
      <c r="L654" s="41">
        <f>SUM(L655:L657)</f>
        <v>57131</v>
      </c>
    </row>
    <row r="655" spans="2:12" ht="28.5">
      <c r="B655" s="13"/>
      <c r="C655" s="19"/>
      <c r="D655" s="36"/>
      <c r="E655" s="36"/>
      <c r="F655" s="36"/>
      <c r="G655" s="36"/>
      <c r="H655" s="36"/>
      <c r="I655" s="36" t="s">
        <v>10</v>
      </c>
      <c r="J655" s="36"/>
      <c r="K655" s="39" t="s">
        <v>11</v>
      </c>
      <c r="L655" s="41">
        <v>55277</v>
      </c>
    </row>
    <row r="656" spans="2:12" ht="28.5">
      <c r="B656" s="13"/>
      <c r="C656" s="19"/>
      <c r="D656" s="36"/>
      <c r="E656" s="36"/>
      <c r="F656" s="36"/>
      <c r="G656" s="36"/>
      <c r="H656" s="36"/>
      <c r="I656" s="36" t="s">
        <v>12</v>
      </c>
      <c r="J656" s="36"/>
      <c r="K656" s="39" t="s">
        <v>13</v>
      </c>
      <c r="L656" s="41"/>
    </row>
    <row r="657" spans="2:12" ht="28.5">
      <c r="B657" s="13"/>
      <c r="C657" s="19"/>
      <c r="D657" s="36"/>
      <c r="E657" s="36"/>
      <c r="F657" s="36"/>
      <c r="G657" s="36"/>
      <c r="H657" s="36"/>
      <c r="I657" s="36" t="s">
        <v>14</v>
      </c>
      <c r="J657" s="36"/>
      <c r="K657" s="39" t="s">
        <v>15</v>
      </c>
      <c r="L657" s="41">
        <v>1854</v>
      </c>
    </row>
    <row r="658" spans="2:12" ht="14.25">
      <c r="B658" s="13"/>
      <c r="C658" s="19"/>
      <c r="D658" s="36"/>
      <c r="E658" s="36"/>
      <c r="F658" s="36"/>
      <c r="G658" s="36"/>
      <c r="H658" s="36" t="s">
        <v>16</v>
      </c>
      <c r="I658" s="36"/>
      <c r="J658" s="36"/>
      <c r="K658" s="36" t="s">
        <v>17</v>
      </c>
      <c r="L658" s="41">
        <f>SUM(L659:L663)</f>
        <v>27607</v>
      </c>
    </row>
    <row r="659" spans="2:12" ht="28.5">
      <c r="B659" s="13"/>
      <c r="C659" s="19"/>
      <c r="D659" s="36"/>
      <c r="E659" s="36"/>
      <c r="F659" s="36"/>
      <c r="G659" s="36"/>
      <c r="H659" s="36"/>
      <c r="I659" s="36" t="s">
        <v>18</v>
      </c>
      <c r="J659" s="36"/>
      <c r="K659" s="39" t="s">
        <v>11</v>
      </c>
      <c r="L659" s="41">
        <v>20321</v>
      </c>
    </row>
    <row r="660" spans="2:12" ht="28.5">
      <c r="B660" s="13"/>
      <c r="C660" s="19"/>
      <c r="D660" s="36"/>
      <c r="E660" s="36"/>
      <c r="F660" s="36"/>
      <c r="G660" s="36"/>
      <c r="H660" s="36"/>
      <c r="I660" s="36" t="s">
        <v>19</v>
      </c>
      <c r="J660" s="36"/>
      <c r="K660" s="39" t="s">
        <v>13</v>
      </c>
      <c r="L660" s="41"/>
    </row>
    <row r="661" spans="2:12" ht="28.5">
      <c r="B661" s="13"/>
      <c r="C661" s="19"/>
      <c r="D661" s="36"/>
      <c r="E661" s="36"/>
      <c r="F661" s="36"/>
      <c r="G661" s="36"/>
      <c r="H661" s="36"/>
      <c r="I661" s="36" t="s">
        <v>20</v>
      </c>
      <c r="J661" s="36"/>
      <c r="K661" s="39" t="s">
        <v>15</v>
      </c>
      <c r="L661" s="41">
        <v>1854</v>
      </c>
    </row>
    <row r="662" spans="2:12" ht="14.25">
      <c r="B662" s="13"/>
      <c r="C662" s="19"/>
      <c r="D662" s="36"/>
      <c r="E662" s="36"/>
      <c r="F662" s="36"/>
      <c r="G662" s="36"/>
      <c r="H662" s="36"/>
      <c r="I662" s="36" t="s">
        <v>21</v>
      </c>
      <c r="J662" s="36"/>
      <c r="K662" s="39" t="s">
        <v>22</v>
      </c>
      <c r="L662" s="41">
        <v>837</v>
      </c>
    </row>
    <row r="663" spans="2:12" ht="28.5">
      <c r="B663" s="13"/>
      <c r="C663" s="19"/>
      <c r="D663" s="36"/>
      <c r="E663" s="36"/>
      <c r="F663" s="36"/>
      <c r="G663" s="36"/>
      <c r="H663" s="36"/>
      <c r="I663" s="36" t="s">
        <v>23</v>
      </c>
      <c r="J663" s="36"/>
      <c r="K663" s="39" t="s">
        <v>24</v>
      </c>
      <c r="L663" s="41">
        <v>4595</v>
      </c>
    </row>
    <row r="664" spans="2:12" ht="28.5">
      <c r="B664" s="13"/>
      <c r="C664" s="19"/>
      <c r="D664" s="36"/>
      <c r="E664" s="36"/>
      <c r="F664" s="36"/>
      <c r="G664" s="36"/>
      <c r="H664" s="36" t="s">
        <v>25</v>
      </c>
      <c r="I664" s="36"/>
      <c r="J664" s="36"/>
      <c r="K664" s="39" t="s">
        <v>26</v>
      </c>
      <c r="L664" s="41">
        <v>863</v>
      </c>
    </row>
    <row r="665" spans="2:12" ht="14.25">
      <c r="B665" s="13"/>
      <c r="C665" s="19"/>
      <c r="D665" s="36"/>
      <c r="E665" s="36"/>
      <c r="F665" s="36"/>
      <c r="G665" s="36">
        <v>413</v>
      </c>
      <c r="H665" s="36"/>
      <c r="I665" s="36"/>
      <c r="J665" s="36"/>
      <c r="K665" s="39" t="s">
        <v>33</v>
      </c>
      <c r="L665" s="41">
        <f>SUM(L666,L672,L674,L676)</f>
        <v>240000</v>
      </c>
    </row>
    <row r="666" spans="2:12" ht="14.25">
      <c r="B666" s="13"/>
      <c r="C666" s="19"/>
      <c r="D666" s="36"/>
      <c r="E666" s="36"/>
      <c r="F666" s="36"/>
      <c r="G666" s="36"/>
      <c r="H666" s="36" t="s">
        <v>34</v>
      </c>
      <c r="I666" s="36"/>
      <c r="J666" s="36"/>
      <c r="K666" s="39" t="s">
        <v>35</v>
      </c>
      <c r="L666" s="41">
        <f>L667+L668+L671</f>
        <v>14000</v>
      </c>
    </row>
    <row r="667" spans="2:12" ht="14.25">
      <c r="B667" s="13"/>
      <c r="C667" s="19"/>
      <c r="D667" s="36"/>
      <c r="E667" s="36"/>
      <c r="F667" s="36"/>
      <c r="G667" s="36"/>
      <c r="H667" s="36"/>
      <c r="I667" s="36" t="s">
        <v>373</v>
      </c>
      <c r="J667" s="36"/>
      <c r="K667" s="39" t="s">
        <v>374</v>
      </c>
      <c r="L667" s="41">
        <v>5000</v>
      </c>
    </row>
    <row r="668" spans="2:12" ht="14.25">
      <c r="B668" s="13"/>
      <c r="C668" s="19"/>
      <c r="D668" s="36"/>
      <c r="E668" s="36"/>
      <c r="F668" s="36"/>
      <c r="G668" s="36"/>
      <c r="H668" s="36"/>
      <c r="I668" s="36" t="s">
        <v>38</v>
      </c>
      <c r="J668" s="36"/>
      <c r="K668" s="39" t="s">
        <v>39</v>
      </c>
      <c r="L668" s="41">
        <f>SUM(L669:L670)</f>
        <v>7000</v>
      </c>
    </row>
    <row r="669" spans="2:12" ht="14.25">
      <c r="B669" s="13"/>
      <c r="C669" s="19"/>
      <c r="D669" s="36"/>
      <c r="E669" s="36"/>
      <c r="F669" s="36"/>
      <c r="G669" s="36"/>
      <c r="H669" s="36"/>
      <c r="I669" s="36"/>
      <c r="J669" s="36" t="s">
        <v>498</v>
      </c>
      <c r="K669" s="39" t="s">
        <v>39</v>
      </c>
      <c r="L669" s="41">
        <v>7000</v>
      </c>
    </row>
    <row r="670" spans="2:12" ht="14.25">
      <c r="B670" s="13"/>
      <c r="C670" s="19"/>
      <c r="D670" s="36"/>
      <c r="E670" s="36"/>
      <c r="F670" s="36"/>
      <c r="G670" s="36"/>
      <c r="H670" s="36"/>
      <c r="I670" s="36"/>
      <c r="J670" s="36"/>
      <c r="K670" s="39"/>
      <c r="L670" s="41"/>
    </row>
    <row r="671" spans="2:12" ht="14.25">
      <c r="B671" s="13"/>
      <c r="C671" s="19"/>
      <c r="D671" s="36"/>
      <c r="E671" s="36"/>
      <c r="F671" s="36"/>
      <c r="G671" s="36"/>
      <c r="H671" s="36"/>
      <c r="I671" s="36" t="s">
        <v>131</v>
      </c>
      <c r="J671" s="36"/>
      <c r="K671" s="39" t="s">
        <v>132</v>
      </c>
      <c r="L671" s="41">
        <v>2000</v>
      </c>
    </row>
    <row r="672" spans="2:12" ht="16.5" customHeight="1">
      <c r="B672" s="13"/>
      <c r="C672" s="19"/>
      <c r="D672" s="36"/>
      <c r="E672" s="36"/>
      <c r="F672" s="36"/>
      <c r="G672" s="36"/>
      <c r="H672" s="36" t="s">
        <v>93</v>
      </c>
      <c r="I672" s="36"/>
      <c r="J672" s="36"/>
      <c r="K672" s="39" t="s">
        <v>94</v>
      </c>
      <c r="L672" s="41">
        <f>SUM(L673)</f>
        <v>7000</v>
      </c>
    </row>
    <row r="673" spans="2:12" ht="28.5">
      <c r="B673" s="13"/>
      <c r="C673" s="19"/>
      <c r="D673" s="36"/>
      <c r="E673" s="36"/>
      <c r="F673" s="36"/>
      <c r="G673" s="36"/>
      <c r="H673" s="36"/>
      <c r="I673" s="36" t="s">
        <v>128</v>
      </c>
      <c r="J673" s="36"/>
      <c r="K673" s="39" t="s">
        <v>129</v>
      </c>
      <c r="L673" s="41">
        <v>7000</v>
      </c>
    </row>
    <row r="674" spans="2:12" ht="14.25">
      <c r="B674" s="13"/>
      <c r="C674" s="19"/>
      <c r="D674" s="36"/>
      <c r="E674" s="36"/>
      <c r="F674" s="36"/>
      <c r="G674" s="36"/>
      <c r="H674" s="36" t="s">
        <v>40</v>
      </c>
      <c r="I674" s="36"/>
      <c r="J674" s="36"/>
      <c r="K674" s="39" t="s">
        <v>41</v>
      </c>
      <c r="L674" s="41">
        <f>SUM(L675)</f>
        <v>55000</v>
      </c>
    </row>
    <row r="675" spans="2:12" ht="14.25">
      <c r="B675" s="13"/>
      <c r="C675" s="19"/>
      <c r="D675" s="36"/>
      <c r="E675" s="36"/>
      <c r="F675" s="36"/>
      <c r="G675" s="36"/>
      <c r="H675" s="36"/>
      <c r="I675" s="36" t="s">
        <v>42</v>
      </c>
      <c r="J675" s="36"/>
      <c r="K675" s="39" t="s">
        <v>43</v>
      </c>
      <c r="L675" s="41">
        <v>55000</v>
      </c>
    </row>
    <row r="676" spans="2:12" ht="14.25">
      <c r="B676" s="13"/>
      <c r="C676" s="19"/>
      <c r="D676" s="36"/>
      <c r="E676" s="36"/>
      <c r="F676" s="36"/>
      <c r="G676" s="36"/>
      <c r="H676" s="36" t="s">
        <v>97</v>
      </c>
      <c r="I676" s="36"/>
      <c r="J676" s="36"/>
      <c r="K676" s="39" t="s">
        <v>98</v>
      </c>
      <c r="L676" s="41">
        <f>SUM(L677)</f>
        <v>164000</v>
      </c>
    </row>
    <row r="677" spans="2:12" ht="28.5">
      <c r="B677" s="13"/>
      <c r="C677" s="19"/>
      <c r="D677" s="36"/>
      <c r="E677" s="36"/>
      <c r="F677" s="36"/>
      <c r="G677" s="36"/>
      <c r="H677" s="36"/>
      <c r="I677" s="36" t="s">
        <v>450</v>
      </c>
      <c r="J677" s="36"/>
      <c r="K677" s="39" t="s">
        <v>448</v>
      </c>
      <c r="L677" s="41">
        <v>164000</v>
      </c>
    </row>
    <row r="678" spans="2:12" ht="14.25">
      <c r="B678" s="13"/>
      <c r="C678" s="19"/>
      <c r="D678" s="36"/>
      <c r="E678" s="36"/>
      <c r="F678" s="36"/>
      <c r="G678" s="36">
        <v>414</v>
      </c>
      <c r="H678" s="36"/>
      <c r="I678" s="36"/>
      <c r="J678" s="36"/>
      <c r="K678" s="39" t="s">
        <v>44</v>
      </c>
      <c r="L678" s="41">
        <f>SUM(L679:L681)</f>
        <v>40000</v>
      </c>
    </row>
    <row r="679" spans="2:12" ht="31.5" customHeight="1">
      <c r="B679" s="13"/>
      <c r="C679" s="19"/>
      <c r="D679" s="36"/>
      <c r="E679" s="36"/>
      <c r="F679" s="36"/>
      <c r="G679" s="36"/>
      <c r="H679" s="36" t="s">
        <v>49</v>
      </c>
      <c r="I679" s="36"/>
      <c r="J679" s="36"/>
      <c r="K679" s="39" t="s">
        <v>454</v>
      </c>
      <c r="L679" s="41">
        <v>13000</v>
      </c>
    </row>
    <row r="680" spans="2:12" ht="17.25" customHeight="1">
      <c r="B680" s="13"/>
      <c r="C680" s="19"/>
      <c r="D680" s="36"/>
      <c r="E680" s="36"/>
      <c r="F680" s="36"/>
      <c r="G680" s="36"/>
      <c r="H680" s="36"/>
      <c r="I680" s="36"/>
      <c r="J680" s="36"/>
      <c r="K680" s="39"/>
      <c r="L680" s="41"/>
    </row>
    <row r="681" spans="2:12" ht="16.5" customHeight="1">
      <c r="B681" s="13"/>
      <c r="C681" s="19"/>
      <c r="D681" s="36"/>
      <c r="E681" s="36"/>
      <c r="F681" s="37"/>
      <c r="G681" s="36"/>
      <c r="H681" s="36" t="s">
        <v>100</v>
      </c>
      <c r="I681" s="36"/>
      <c r="J681" s="36"/>
      <c r="K681" s="39" t="s">
        <v>101</v>
      </c>
      <c r="L681" s="41">
        <f>SUM(L682)</f>
        <v>27000</v>
      </c>
    </row>
    <row r="682" spans="2:12" ht="28.5">
      <c r="B682" s="13"/>
      <c r="C682" s="19"/>
      <c r="D682" s="36"/>
      <c r="E682" s="36"/>
      <c r="F682" s="37"/>
      <c r="G682" s="36"/>
      <c r="H682" s="36"/>
      <c r="I682" s="36" t="s">
        <v>305</v>
      </c>
      <c r="J682" s="36"/>
      <c r="K682" s="39" t="s">
        <v>307</v>
      </c>
      <c r="L682" s="41">
        <f>SUM(L683)</f>
        <v>27000</v>
      </c>
    </row>
    <row r="683" spans="2:12" ht="14.25">
      <c r="B683" s="13"/>
      <c r="C683" s="19"/>
      <c r="D683" s="36"/>
      <c r="E683" s="36"/>
      <c r="F683" s="37"/>
      <c r="G683" s="36"/>
      <c r="H683" s="36"/>
      <c r="I683" s="36"/>
      <c r="J683" s="36" t="s">
        <v>308</v>
      </c>
      <c r="K683" s="39" t="s">
        <v>402</v>
      </c>
      <c r="L683" s="41">
        <v>27000</v>
      </c>
    </row>
    <row r="684" spans="2:12" ht="14.25">
      <c r="B684" s="13"/>
      <c r="C684" s="19"/>
      <c r="D684" s="36"/>
      <c r="E684" s="36"/>
      <c r="F684" s="37"/>
      <c r="G684" s="36">
        <v>415</v>
      </c>
      <c r="H684" s="36"/>
      <c r="I684" s="36"/>
      <c r="J684" s="36"/>
      <c r="K684" s="39" t="s">
        <v>133</v>
      </c>
      <c r="L684" s="41">
        <f>SUM(L685)</f>
        <v>47000</v>
      </c>
    </row>
    <row r="685" spans="2:12" ht="42.75">
      <c r="B685" s="13"/>
      <c r="C685" s="19"/>
      <c r="D685" s="36"/>
      <c r="E685" s="36"/>
      <c r="F685" s="37"/>
      <c r="G685" s="36"/>
      <c r="H685" s="36" t="s">
        <v>134</v>
      </c>
      <c r="I685" s="36"/>
      <c r="J685" s="36"/>
      <c r="K685" s="39" t="s">
        <v>135</v>
      </c>
      <c r="L685" s="41">
        <v>47000</v>
      </c>
    </row>
    <row r="686" spans="2:12" ht="14.25">
      <c r="B686" s="13"/>
      <c r="C686" s="19"/>
      <c r="D686" s="36"/>
      <c r="E686" s="36"/>
      <c r="F686" s="37"/>
      <c r="G686" s="36">
        <v>419</v>
      </c>
      <c r="H686" s="36"/>
      <c r="I686" s="36"/>
      <c r="J686" s="36"/>
      <c r="K686" s="39" t="s">
        <v>117</v>
      </c>
      <c r="L686" s="41">
        <f>SUM(L687:L688)</f>
        <v>17000</v>
      </c>
    </row>
    <row r="687" spans="2:12" ht="24.75" customHeight="1">
      <c r="B687" s="13"/>
      <c r="C687" s="19"/>
      <c r="D687" s="36"/>
      <c r="E687" s="36"/>
      <c r="F687" s="37"/>
      <c r="G687" s="36"/>
      <c r="H687" s="36" t="s">
        <v>294</v>
      </c>
      <c r="I687" s="36"/>
      <c r="J687" s="36"/>
      <c r="K687" s="39" t="s">
        <v>440</v>
      </c>
      <c r="L687" s="41">
        <v>15000</v>
      </c>
    </row>
    <row r="688" spans="2:12" ht="14.25">
      <c r="B688" s="13"/>
      <c r="C688" s="19"/>
      <c r="D688" s="36"/>
      <c r="E688" s="36"/>
      <c r="F688" s="37"/>
      <c r="G688" s="36"/>
      <c r="H688" s="36" t="s">
        <v>291</v>
      </c>
      <c r="I688" s="36"/>
      <c r="J688" s="36"/>
      <c r="K688" s="39" t="s">
        <v>292</v>
      </c>
      <c r="L688" s="41">
        <v>2000</v>
      </c>
    </row>
    <row r="689" spans="2:12" ht="14.25">
      <c r="B689" s="13"/>
      <c r="C689" s="19"/>
      <c r="D689" s="36"/>
      <c r="E689" s="36"/>
      <c r="F689" s="37"/>
      <c r="G689" s="36"/>
      <c r="H689" s="36"/>
      <c r="I689" s="36"/>
      <c r="J689" s="36"/>
      <c r="K689" s="42"/>
      <c r="L689" s="41"/>
    </row>
    <row r="690" spans="2:12" ht="14.25">
      <c r="B690" s="13"/>
      <c r="C690" s="19"/>
      <c r="D690" s="36"/>
      <c r="E690" s="36"/>
      <c r="F690" s="36"/>
      <c r="G690" s="36"/>
      <c r="H690" s="36"/>
      <c r="I690" s="36"/>
      <c r="J690" s="36"/>
      <c r="K690" s="39"/>
      <c r="L690" s="44"/>
    </row>
    <row r="691" spans="2:12" ht="18" customHeight="1">
      <c r="B691" s="4"/>
      <c r="C691" s="19"/>
      <c r="D691" s="23"/>
      <c r="E691" s="23"/>
      <c r="F691" s="23"/>
      <c r="G691" s="23"/>
      <c r="H691" s="23"/>
      <c r="I691" s="23"/>
      <c r="J691" s="23"/>
      <c r="K691" s="45" t="s">
        <v>228</v>
      </c>
      <c r="L691" s="46">
        <f>SUM(L650,L689)</f>
        <v>744582</v>
      </c>
    </row>
    <row r="692" spans="2:12" ht="14.25">
      <c r="B692" s="9"/>
      <c r="C692" s="19"/>
      <c r="D692" s="47"/>
      <c r="E692" s="47"/>
      <c r="F692" s="47"/>
      <c r="G692" s="47"/>
      <c r="H692" s="47"/>
      <c r="I692" s="47"/>
      <c r="J692" s="47"/>
      <c r="K692" s="48"/>
      <c r="L692" s="26"/>
    </row>
    <row r="693" spans="2:12" ht="28.5" customHeight="1">
      <c r="B693" s="2">
        <v>16</v>
      </c>
      <c r="C693" s="19"/>
      <c r="D693" s="31">
        <v>16</v>
      </c>
      <c r="E693" s="32" t="s">
        <v>362</v>
      </c>
      <c r="F693" s="33" t="s">
        <v>0</v>
      </c>
      <c r="G693" s="33" t="s">
        <v>0</v>
      </c>
      <c r="H693" s="33" t="s">
        <v>0</v>
      </c>
      <c r="I693" s="33" t="s">
        <v>0</v>
      </c>
      <c r="J693" s="33"/>
      <c r="K693" s="34" t="s">
        <v>180</v>
      </c>
      <c r="L693" s="89" t="s">
        <v>577</v>
      </c>
    </row>
    <row r="694" spans="2:12" ht="14.25">
      <c r="B694" s="13"/>
      <c r="C694" s="19"/>
      <c r="D694" s="36"/>
      <c r="E694" s="36"/>
      <c r="F694" s="36"/>
      <c r="G694" s="36"/>
      <c r="H694" s="36"/>
      <c r="I694" s="36"/>
      <c r="J694" s="36"/>
      <c r="K694" s="36"/>
      <c r="L694" s="26"/>
    </row>
    <row r="695" spans="2:12" ht="14.25">
      <c r="B695" s="13"/>
      <c r="C695" s="19"/>
      <c r="D695" s="36"/>
      <c r="E695" s="36"/>
      <c r="F695" s="37">
        <v>41</v>
      </c>
      <c r="G695" s="36"/>
      <c r="H695" s="36"/>
      <c r="I695" s="36"/>
      <c r="J695" s="36"/>
      <c r="K695" s="37" t="s">
        <v>2</v>
      </c>
      <c r="L695" s="43">
        <f>SUM(L696,L710,L712)</f>
        <v>56162</v>
      </c>
    </row>
    <row r="696" spans="2:12" ht="28.5">
      <c r="B696" s="13"/>
      <c r="C696" s="19"/>
      <c r="D696" s="36"/>
      <c r="E696" s="36"/>
      <c r="F696" s="36"/>
      <c r="G696" s="36">
        <v>411</v>
      </c>
      <c r="H696" s="36"/>
      <c r="I696" s="36"/>
      <c r="J696" s="36"/>
      <c r="K696" s="39" t="s">
        <v>3</v>
      </c>
      <c r="L696" s="41">
        <f>SUM(L697,L698,L699,L703,L709)</f>
        <v>55962</v>
      </c>
    </row>
    <row r="697" spans="2:12" ht="14.25">
      <c r="B697" s="13"/>
      <c r="C697" s="19"/>
      <c r="D697" s="36"/>
      <c r="E697" s="36"/>
      <c r="F697" s="36"/>
      <c r="G697" s="36"/>
      <c r="H697" s="36" t="s">
        <v>4</v>
      </c>
      <c r="I697" s="36"/>
      <c r="J697" s="36"/>
      <c r="K697" s="36" t="s">
        <v>5</v>
      </c>
      <c r="L697" s="41">
        <v>40245</v>
      </c>
    </row>
    <row r="698" spans="2:12" ht="14.25">
      <c r="B698" s="13"/>
      <c r="C698" s="19"/>
      <c r="D698" s="36"/>
      <c r="E698" s="36"/>
      <c r="F698" s="36"/>
      <c r="G698" s="36"/>
      <c r="H698" s="36" t="s">
        <v>6</v>
      </c>
      <c r="I698" s="36"/>
      <c r="J698" s="36"/>
      <c r="K698" s="36" t="s">
        <v>7</v>
      </c>
      <c r="L698" s="41">
        <v>4016</v>
      </c>
    </row>
    <row r="699" spans="2:12" ht="14.25">
      <c r="B699" s="13"/>
      <c r="C699" s="19"/>
      <c r="D699" s="36"/>
      <c r="E699" s="36"/>
      <c r="F699" s="36"/>
      <c r="G699" s="36"/>
      <c r="H699" s="36" t="s">
        <v>8</v>
      </c>
      <c r="I699" s="36"/>
      <c r="J699" s="36"/>
      <c r="K699" s="36" t="s">
        <v>9</v>
      </c>
      <c r="L699" s="41">
        <f>SUM(L700:L702)</f>
        <v>7684</v>
      </c>
    </row>
    <row r="700" spans="2:12" ht="28.5">
      <c r="B700" s="13"/>
      <c r="C700" s="19"/>
      <c r="D700" s="36"/>
      <c r="E700" s="36"/>
      <c r="F700" s="36"/>
      <c r="G700" s="36"/>
      <c r="H700" s="36"/>
      <c r="I700" s="36" t="s">
        <v>10</v>
      </c>
      <c r="J700" s="36"/>
      <c r="K700" s="39" t="s">
        <v>11</v>
      </c>
      <c r="L700" s="41">
        <v>7426</v>
      </c>
    </row>
    <row r="701" spans="2:12" ht="28.5">
      <c r="B701" s="13"/>
      <c r="C701" s="19"/>
      <c r="D701" s="36"/>
      <c r="E701" s="36"/>
      <c r="F701" s="36"/>
      <c r="G701" s="36"/>
      <c r="H701" s="36"/>
      <c r="I701" s="36" t="s">
        <v>12</v>
      </c>
      <c r="J701" s="36"/>
      <c r="K701" s="39" t="s">
        <v>13</v>
      </c>
      <c r="L701" s="41"/>
    </row>
    <row r="702" spans="2:12" ht="28.5">
      <c r="B702" s="13"/>
      <c r="C702" s="19"/>
      <c r="D702" s="36"/>
      <c r="E702" s="36"/>
      <c r="F702" s="36"/>
      <c r="G702" s="36"/>
      <c r="H702" s="36"/>
      <c r="I702" s="36" t="s">
        <v>14</v>
      </c>
      <c r="J702" s="36"/>
      <c r="K702" s="39" t="s">
        <v>15</v>
      </c>
      <c r="L702" s="41">
        <v>258</v>
      </c>
    </row>
    <row r="703" spans="2:12" ht="14.25">
      <c r="B703" s="13"/>
      <c r="C703" s="19"/>
      <c r="D703" s="36"/>
      <c r="E703" s="36"/>
      <c r="F703" s="36"/>
      <c r="G703" s="36"/>
      <c r="H703" s="36" t="s">
        <v>16</v>
      </c>
      <c r="I703" s="36"/>
      <c r="J703" s="36"/>
      <c r="K703" s="36" t="s">
        <v>17</v>
      </c>
      <c r="L703" s="41">
        <f>SUM(L704:L708)</f>
        <v>3489</v>
      </c>
    </row>
    <row r="704" spans="2:12" ht="28.5">
      <c r="B704" s="13"/>
      <c r="C704" s="19"/>
      <c r="D704" s="36"/>
      <c r="E704" s="36"/>
      <c r="F704" s="36"/>
      <c r="G704" s="36"/>
      <c r="H704" s="36"/>
      <c r="I704" s="36" t="s">
        <v>18</v>
      </c>
      <c r="J704" s="36"/>
      <c r="K704" s="39" t="s">
        <v>11</v>
      </c>
      <c r="L704" s="41">
        <v>2729</v>
      </c>
    </row>
    <row r="705" spans="2:12" ht="28.5">
      <c r="B705" s="13"/>
      <c r="C705" s="19"/>
      <c r="D705" s="36"/>
      <c r="E705" s="36"/>
      <c r="F705" s="36"/>
      <c r="G705" s="36"/>
      <c r="H705" s="36"/>
      <c r="I705" s="36" t="s">
        <v>19</v>
      </c>
      <c r="J705" s="36"/>
      <c r="K705" s="39" t="s">
        <v>13</v>
      </c>
      <c r="L705" s="41"/>
    </row>
    <row r="706" spans="2:12" ht="28.5">
      <c r="B706" s="13"/>
      <c r="C706" s="19"/>
      <c r="D706" s="36"/>
      <c r="E706" s="36"/>
      <c r="F706" s="36"/>
      <c r="G706" s="36"/>
      <c r="H706" s="36"/>
      <c r="I706" s="36" t="s">
        <v>20</v>
      </c>
      <c r="J706" s="36"/>
      <c r="K706" s="39" t="s">
        <v>15</v>
      </c>
      <c r="L706" s="41">
        <v>258</v>
      </c>
    </row>
    <row r="707" spans="2:12" ht="14.25">
      <c r="B707" s="13"/>
      <c r="C707" s="19"/>
      <c r="D707" s="36"/>
      <c r="E707" s="36"/>
      <c r="F707" s="36"/>
      <c r="G707" s="36"/>
      <c r="H707" s="36"/>
      <c r="I707" s="36" t="s">
        <v>21</v>
      </c>
      <c r="J707" s="36"/>
      <c r="K707" s="39" t="s">
        <v>22</v>
      </c>
      <c r="L707" s="41">
        <v>103</v>
      </c>
    </row>
    <row r="708" spans="2:12" ht="28.5">
      <c r="B708" s="13"/>
      <c r="C708" s="19"/>
      <c r="D708" s="36"/>
      <c r="E708" s="36"/>
      <c r="F708" s="36"/>
      <c r="G708" s="36"/>
      <c r="H708" s="36"/>
      <c r="I708" s="36" t="s">
        <v>23</v>
      </c>
      <c r="J708" s="36"/>
      <c r="K708" s="39" t="s">
        <v>24</v>
      </c>
      <c r="L708" s="41">
        <v>399</v>
      </c>
    </row>
    <row r="709" spans="2:12" ht="28.5">
      <c r="B709" s="13"/>
      <c r="C709" s="19"/>
      <c r="D709" s="36"/>
      <c r="E709" s="36"/>
      <c r="F709" s="36"/>
      <c r="G709" s="36"/>
      <c r="H709" s="36" t="s">
        <v>25</v>
      </c>
      <c r="I709" s="36"/>
      <c r="J709" s="36"/>
      <c r="K709" s="39" t="s">
        <v>26</v>
      </c>
      <c r="L709" s="41">
        <v>528</v>
      </c>
    </row>
    <row r="710" spans="2:12" ht="14.25">
      <c r="B710" s="13"/>
      <c r="C710" s="19"/>
      <c r="D710" s="36"/>
      <c r="E710" s="36"/>
      <c r="F710" s="36"/>
      <c r="G710" s="36"/>
      <c r="H710" s="36"/>
      <c r="I710" s="36"/>
      <c r="J710" s="36"/>
      <c r="K710" s="39"/>
      <c r="L710" s="41"/>
    </row>
    <row r="711" spans="2:12" ht="14.25">
      <c r="B711" s="13"/>
      <c r="C711" s="19"/>
      <c r="D711" s="36"/>
      <c r="E711" s="36"/>
      <c r="F711" s="36"/>
      <c r="G711" s="55">
        <v>419</v>
      </c>
      <c r="H711" s="55"/>
      <c r="I711" s="55"/>
      <c r="J711" s="55"/>
      <c r="K711" s="76" t="s">
        <v>117</v>
      </c>
      <c r="L711" s="41">
        <f>SUM(L712)</f>
        <v>200</v>
      </c>
    </row>
    <row r="712" spans="2:12" ht="14.25">
      <c r="B712" s="13"/>
      <c r="C712" s="19"/>
      <c r="D712" s="36"/>
      <c r="E712" s="36"/>
      <c r="F712" s="36"/>
      <c r="G712" s="55"/>
      <c r="H712" s="55" t="s">
        <v>291</v>
      </c>
      <c r="I712" s="55"/>
      <c r="J712" s="55"/>
      <c r="K712" s="76" t="s">
        <v>292</v>
      </c>
      <c r="L712" s="41">
        <v>200</v>
      </c>
    </row>
    <row r="713" spans="2:12" ht="14.25">
      <c r="B713" s="13"/>
      <c r="C713" s="19"/>
      <c r="D713" s="36"/>
      <c r="E713" s="36"/>
      <c r="F713" s="36"/>
      <c r="G713" s="85"/>
      <c r="H713" s="55"/>
      <c r="I713" s="55"/>
      <c r="J713" s="55"/>
      <c r="K713" s="76"/>
      <c r="L713" s="41"/>
    </row>
    <row r="714" spans="2:12" ht="14.25">
      <c r="B714" s="13"/>
      <c r="C714" s="19"/>
      <c r="D714" s="36"/>
      <c r="E714" s="36"/>
      <c r="F714" s="37"/>
      <c r="G714" s="55"/>
      <c r="H714" s="55"/>
      <c r="I714" s="55"/>
      <c r="J714" s="55"/>
      <c r="K714" s="81"/>
      <c r="L714" s="41"/>
    </row>
    <row r="715" spans="2:12" ht="14.25">
      <c r="B715" s="13"/>
      <c r="C715" s="19"/>
      <c r="D715" s="36"/>
      <c r="E715" s="36"/>
      <c r="F715" s="36"/>
      <c r="G715" s="36"/>
      <c r="H715" s="36"/>
      <c r="I715" s="36"/>
      <c r="J715" s="36"/>
      <c r="K715" s="39"/>
      <c r="L715" s="41"/>
    </row>
    <row r="716" spans="2:12" ht="15.75" customHeight="1">
      <c r="B716" s="4"/>
      <c r="C716" s="19"/>
      <c r="D716" s="23"/>
      <c r="E716" s="23"/>
      <c r="F716" s="23"/>
      <c r="G716" s="23"/>
      <c r="H716" s="23"/>
      <c r="I716" s="23"/>
      <c r="J716" s="23"/>
      <c r="K716" s="45" t="s">
        <v>229</v>
      </c>
      <c r="L716" s="46">
        <f>SUM(L695,L714)</f>
        <v>56162</v>
      </c>
    </row>
    <row r="717" spans="2:12" ht="14.25">
      <c r="B717" s="10"/>
      <c r="C717" s="19"/>
      <c r="D717" s="21"/>
      <c r="E717" s="21"/>
      <c r="F717" s="21"/>
      <c r="G717" s="21"/>
      <c r="H717" s="21"/>
      <c r="I717" s="21"/>
      <c r="J717" s="21"/>
      <c r="K717" s="21"/>
      <c r="L717" s="26"/>
    </row>
    <row r="718" spans="2:12" ht="28.5">
      <c r="B718" s="2">
        <v>17</v>
      </c>
      <c r="C718" s="19"/>
      <c r="D718" s="31">
        <v>17</v>
      </c>
      <c r="E718" s="32" t="s">
        <v>362</v>
      </c>
      <c r="F718" s="33" t="s">
        <v>0</v>
      </c>
      <c r="G718" s="33" t="s">
        <v>0</v>
      </c>
      <c r="H718" s="33" t="s">
        <v>0</v>
      </c>
      <c r="I718" s="33" t="s">
        <v>0</v>
      </c>
      <c r="J718" s="33"/>
      <c r="K718" s="34" t="s">
        <v>124</v>
      </c>
      <c r="L718" s="89" t="s">
        <v>577</v>
      </c>
    </row>
    <row r="719" spans="2:12" ht="14.25">
      <c r="B719" s="13"/>
      <c r="C719" s="19"/>
      <c r="D719" s="36"/>
      <c r="E719" s="36"/>
      <c r="F719" s="36"/>
      <c r="G719" s="36"/>
      <c r="H719" s="36"/>
      <c r="I719" s="36"/>
      <c r="J719" s="36"/>
      <c r="K719" s="36"/>
      <c r="L719" s="26"/>
    </row>
    <row r="720" spans="2:12" ht="17.25" customHeight="1">
      <c r="B720" s="13"/>
      <c r="C720" s="19"/>
      <c r="D720" s="36"/>
      <c r="E720" s="36"/>
      <c r="F720" s="37">
        <v>41</v>
      </c>
      <c r="G720" s="36"/>
      <c r="H720" s="36"/>
      <c r="I720" s="36"/>
      <c r="J720" s="36"/>
      <c r="K720" s="37" t="s">
        <v>2</v>
      </c>
      <c r="L720" s="43">
        <f>SUM(L721,L740,L736,L744)</f>
        <v>611524</v>
      </c>
    </row>
    <row r="721" spans="2:12" ht="28.5">
      <c r="B721" s="13"/>
      <c r="C721" s="19"/>
      <c r="D721" s="36"/>
      <c r="E721" s="36"/>
      <c r="F721" s="36"/>
      <c r="G721" s="36">
        <v>411</v>
      </c>
      <c r="H721" s="36"/>
      <c r="I721" s="36"/>
      <c r="J721" s="36"/>
      <c r="K721" s="39" t="s">
        <v>3</v>
      </c>
      <c r="L721" s="41">
        <f>SUM(L722,L723,L724,L728,L734)</f>
        <v>553724</v>
      </c>
    </row>
    <row r="722" spans="2:12" ht="14.25">
      <c r="B722" s="13"/>
      <c r="C722" s="19"/>
      <c r="D722" s="36"/>
      <c r="E722" s="36"/>
      <c r="F722" s="36"/>
      <c r="G722" s="36"/>
      <c r="H722" s="36" t="s">
        <v>4</v>
      </c>
      <c r="I722" s="36"/>
      <c r="J722" s="36"/>
      <c r="K722" s="36" t="s">
        <v>5</v>
      </c>
      <c r="L722" s="41">
        <v>411943</v>
      </c>
    </row>
    <row r="723" spans="2:12" ht="14.25">
      <c r="B723" s="13"/>
      <c r="C723" s="19"/>
      <c r="D723" s="36"/>
      <c r="E723" s="36"/>
      <c r="F723" s="36"/>
      <c r="G723" s="36"/>
      <c r="H723" s="36" t="s">
        <v>6</v>
      </c>
      <c r="I723" s="36"/>
      <c r="J723" s="36"/>
      <c r="K723" s="36" t="s">
        <v>7</v>
      </c>
      <c r="L723" s="41">
        <v>25277</v>
      </c>
    </row>
    <row r="724" spans="2:12" ht="14.25">
      <c r="B724" s="13"/>
      <c r="C724" s="19"/>
      <c r="D724" s="36"/>
      <c r="E724" s="36"/>
      <c r="F724" s="36"/>
      <c r="G724" s="36"/>
      <c r="H724" s="36" t="s">
        <v>8</v>
      </c>
      <c r="I724" s="36"/>
      <c r="J724" s="36"/>
      <c r="K724" s="36" t="s">
        <v>9</v>
      </c>
      <c r="L724" s="41">
        <f>SUM(L725:L727)</f>
        <v>77517</v>
      </c>
    </row>
    <row r="725" spans="2:12" ht="28.5">
      <c r="B725" s="13"/>
      <c r="C725" s="19"/>
      <c r="D725" s="36"/>
      <c r="E725" s="36"/>
      <c r="F725" s="36"/>
      <c r="G725" s="36"/>
      <c r="H725" s="36"/>
      <c r="I725" s="36" t="s">
        <v>10</v>
      </c>
      <c r="J725" s="36"/>
      <c r="K725" s="39" t="s">
        <v>11</v>
      </c>
      <c r="L725" s="41">
        <v>74981</v>
      </c>
    </row>
    <row r="726" spans="2:12" ht="28.5">
      <c r="B726" s="13"/>
      <c r="C726" s="19"/>
      <c r="D726" s="36"/>
      <c r="E726" s="36"/>
      <c r="F726" s="36"/>
      <c r="G726" s="36"/>
      <c r="H726" s="36"/>
      <c r="I726" s="36" t="s">
        <v>12</v>
      </c>
      <c r="J726" s="36"/>
      <c r="K726" s="39" t="s">
        <v>13</v>
      </c>
      <c r="L726" s="41"/>
    </row>
    <row r="727" spans="2:12" ht="28.5">
      <c r="B727" s="13"/>
      <c r="C727" s="19"/>
      <c r="D727" s="36"/>
      <c r="E727" s="36"/>
      <c r="F727" s="36"/>
      <c r="G727" s="36"/>
      <c r="H727" s="36"/>
      <c r="I727" s="36" t="s">
        <v>14</v>
      </c>
      <c r="J727" s="36"/>
      <c r="K727" s="39" t="s">
        <v>15</v>
      </c>
      <c r="L727" s="41">
        <v>2536</v>
      </c>
    </row>
    <row r="728" spans="2:12" ht="14.25">
      <c r="B728" s="13"/>
      <c r="C728" s="19"/>
      <c r="D728" s="36"/>
      <c r="E728" s="36"/>
      <c r="F728" s="36"/>
      <c r="G728" s="36"/>
      <c r="H728" s="36" t="s">
        <v>16</v>
      </c>
      <c r="I728" s="36"/>
      <c r="J728" s="36"/>
      <c r="K728" s="36" t="s">
        <v>17</v>
      </c>
      <c r="L728" s="41">
        <f>SUM(L729:L733)</f>
        <v>35653</v>
      </c>
    </row>
    <row r="729" spans="2:12" ht="28.5">
      <c r="B729" s="13"/>
      <c r="C729" s="19"/>
      <c r="D729" s="36"/>
      <c r="E729" s="36"/>
      <c r="F729" s="36"/>
      <c r="G729" s="36"/>
      <c r="H729" s="36"/>
      <c r="I729" s="36" t="s">
        <v>18</v>
      </c>
      <c r="J729" s="36"/>
      <c r="K729" s="39" t="s">
        <v>11</v>
      </c>
      <c r="L729" s="41">
        <v>27531</v>
      </c>
    </row>
    <row r="730" spans="2:12" ht="28.5">
      <c r="B730" s="13"/>
      <c r="C730" s="19"/>
      <c r="D730" s="36"/>
      <c r="E730" s="36"/>
      <c r="F730" s="36"/>
      <c r="G730" s="36"/>
      <c r="H730" s="36"/>
      <c r="I730" s="36" t="s">
        <v>19</v>
      </c>
      <c r="J730" s="36"/>
      <c r="K730" s="39" t="s">
        <v>13</v>
      </c>
      <c r="L730" s="41"/>
    </row>
    <row r="731" spans="2:12" ht="28.5">
      <c r="B731" s="13"/>
      <c r="C731" s="19"/>
      <c r="D731" s="36"/>
      <c r="E731" s="36"/>
      <c r="F731" s="36"/>
      <c r="G731" s="36"/>
      <c r="H731" s="36"/>
      <c r="I731" s="36" t="s">
        <v>20</v>
      </c>
      <c r="J731" s="36"/>
      <c r="K731" s="39" t="s">
        <v>15</v>
      </c>
      <c r="L731" s="41">
        <v>2536</v>
      </c>
    </row>
    <row r="732" spans="2:12" ht="14.25">
      <c r="B732" s="13"/>
      <c r="C732" s="19"/>
      <c r="D732" s="36"/>
      <c r="E732" s="36"/>
      <c r="F732" s="36"/>
      <c r="G732" s="36"/>
      <c r="H732" s="36"/>
      <c r="I732" s="36" t="s">
        <v>21</v>
      </c>
      <c r="J732" s="36"/>
      <c r="K732" s="39" t="s">
        <v>22</v>
      </c>
      <c r="L732" s="41">
        <v>1017</v>
      </c>
    </row>
    <row r="733" spans="2:12" ht="28.5">
      <c r="B733" s="13"/>
      <c r="C733" s="19"/>
      <c r="D733" s="36"/>
      <c r="E733" s="36"/>
      <c r="F733" s="36"/>
      <c r="G733" s="36"/>
      <c r="H733" s="36"/>
      <c r="I733" s="36" t="s">
        <v>23</v>
      </c>
      <c r="J733" s="36"/>
      <c r="K733" s="39" t="s">
        <v>24</v>
      </c>
      <c r="L733" s="41">
        <v>4569</v>
      </c>
    </row>
    <row r="734" spans="2:12" ht="28.5">
      <c r="B734" s="13"/>
      <c r="C734" s="19"/>
      <c r="D734" s="36"/>
      <c r="E734" s="36"/>
      <c r="F734" s="36"/>
      <c r="G734" s="36"/>
      <c r="H734" s="36" t="s">
        <v>25</v>
      </c>
      <c r="I734" s="36"/>
      <c r="J734" s="36"/>
      <c r="K734" s="39" t="s">
        <v>26</v>
      </c>
      <c r="L734" s="41">
        <v>3334</v>
      </c>
    </row>
    <row r="735" spans="2:12" ht="14.25">
      <c r="B735" s="13"/>
      <c r="C735" s="19"/>
      <c r="D735" s="36"/>
      <c r="E735" s="36"/>
      <c r="F735" s="36"/>
      <c r="G735" s="36"/>
      <c r="H735" s="36"/>
      <c r="I735" s="36"/>
      <c r="J735" s="36"/>
      <c r="K735" s="39"/>
      <c r="L735" s="41"/>
    </row>
    <row r="736" spans="2:12" ht="14.25">
      <c r="B736" s="13"/>
      <c r="C736" s="19"/>
      <c r="D736" s="36"/>
      <c r="E736" s="36"/>
      <c r="F736" s="36"/>
      <c r="G736" s="36">
        <v>413</v>
      </c>
      <c r="H736" s="36"/>
      <c r="I736" s="36"/>
      <c r="J736" s="36"/>
      <c r="K736" s="39" t="s">
        <v>33</v>
      </c>
      <c r="L736" s="41">
        <f>SUM(L737)</f>
        <v>0</v>
      </c>
    </row>
    <row r="737" spans="2:12" ht="14.25">
      <c r="B737" s="13"/>
      <c r="C737" s="19"/>
      <c r="D737" s="36"/>
      <c r="E737" s="36"/>
      <c r="F737" s="36"/>
      <c r="G737" s="36"/>
      <c r="H737" s="36" t="s">
        <v>93</v>
      </c>
      <c r="I737" s="19"/>
      <c r="J737" s="36"/>
      <c r="K737" s="39" t="s">
        <v>94</v>
      </c>
      <c r="L737" s="41">
        <f>SUM(L738)</f>
        <v>0</v>
      </c>
    </row>
    <row r="738" spans="2:12" ht="14.25">
      <c r="B738" s="13"/>
      <c r="C738" s="19"/>
      <c r="D738" s="36"/>
      <c r="E738" s="36"/>
      <c r="F738" s="36"/>
      <c r="G738" s="36"/>
      <c r="H738" s="36"/>
      <c r="I738" s="36"/>
      <c r="J738" s="85"/>
      <c r="K738" s="76"/>
      <c r="L738" s="41"/>
    </row>
    <row r="739" spans="2:12" ht="14.25">
      <c r="B739" s="13"/>
      <c r="C739" s="19"/>
      <c r="D739" s="36"/>
      <c r="E739" s="36"/>
      <c r="F739" s="36"/>
      <c r="G739" s="36"/>
      <c r="H739" s="36"/>
      <c r="I739" s="36"/>
      <c r="J739" s="36"/>
      <c r="K739" s="39"/>
      <c r="L739" s="41"/>
    </row>
    <row r="740" spans="2:12" ht="14.25">
      <c r="B740" s="13"/>
      <c r="C740" s="19"/>
      <c r="D740" s="36"/>
      <c r="E740" s="36"/>
      <c r="F740" s="36"/>
      <c r="G740" s="36">
        <v>414</v>
      </c>
      <c r="H740" s="36"/>
      <c r="I740" s="36"/>
      <c r="J740" s="36"/>
      <c r="K740" s="39" t="s">
        <v>44</v>
      </c>
      <c r="L740" s="41">
        <f>SUM(L741,L742,L743)</f>
        <v>50000</v>
      </c>
    </row>
    <row r="741" spans="2:12" ht="14.25">
      <c r="B741" s="13"/>
      <c r="C741" s="19"/>
      <c r="D741" s="36"/>
      <c r="E741" s="36"/>
      <c r="F741" s="36"/>
      <c r="G741" s="36"/>
      <c r="H741" s="36"/>
      <c r="I741" s="36"/>
      <c r="J741" s="36"/>
      <c r="K741" s="39"/>
      <c r="L741" s="41"/>
    </row>
    <row r="742" spans="2:12" ht="28.5">
      <c r="B742" s="13"/>
      <c r="C742" s="19"/>
      <c r="D742" s="36"/>
      <c r="E742" s="36"/>
      <c r="F742" s="36"/>
      <c r="G742" s="36"/>
      <c r="H742" s="36" t="s">
        <v>110</v>
      </c>
      <c r="I742" s="36"/>
      <c r="J742" s="36"/>
      <c r="K742" s="39" t="s">
        <v>289</v>
      </c>
      <c r="L742" s="41">
        <v>50000</v>
      </c>
    </row>
    <row r="743" spans="2:12" ht="14.25">
      <c r="B743" s="13"/>
      <c r="C743" s="19"/>
      <c r="D743" s="36"/>
      <c r="E743" s="36"/>
      <c r="F743" s="36"/>
      <c r="G743" s="36"/>
      <c r="H743" s="36"/>
      <c r="I743" s="36"/>
      <c r="J743" s="36"/>
      <c r="K743" s="39"/>
      <c r="L743" s="41"/>
    </row>
    <row r="744" spans="2:12" ht="14.25">
      <c r="B744" s="13"/>
      <c r="C744" s="19"/>
      <c r="D744" s="36"/>
      <c r="E744" s="36"/>
      <c r="F744" s="37"/>
      <c r="G744" s="36">
        <v>419</v>
      </c>
      <c r="H744" s="36"/>
      <c r="I744" s="36"/>
      <c r="J744" s="36"/>
      <c r="K744" s="39" t="s">
        <v>117</v>
      </c>
      <c r="L744" s="41">
        <f>SUM(L745)</f>
        <v>7800</v>
      </c>
    </row>
    <row r="745" spans="2:12" ht="14.25">
      <c r="B745" s="13"/>
      <c r="C745" s="19"/>
      <c r="D745" s="36"/>
      <c r="E745" s="36"/>
      <c r="F745" s="37"/>
      <c r="G745" s="21"/>
      <c r="H745" s="36" t="s">
        <v>291</v>
      </c>
      <c r="I745" s="36"/>
      <c r="J745" s="36"/>
      <c r="K745" s="39" t="s">
        <v>292</v>
      </c>
      <c r="L745" s="41">
        <v>7800</v>
      </c>
    </row>
    <row r="746" spans="2:12" ht="14.25">
      <c r="B746" s="13"/>
      <c r="C746" s="19"/>
      <c r="D746" s="36"/>
      <c r="E746" s="36"/>
      <c r="F746" s="37"/>
      <c r="G746" s="36"/>
      <c r="H746" s="36"/>
      <c r="I746" s="36"/>
      <c r="J746" s="36"/>
      <c r="K746" s="42"/>
      <c r="L746" s="41"/>
    </row>
    <row r="747" spans="2:12" ht="14.25">
      <c r="B747" s="13"/>
      <c r="C747" s="19"/>
      <c r="D747" s="36"/>
      <c r="E747" s="36"/>
      <c r="F747" s="36"/>
      <c r="G747" s="36"/>
      <c r="H747" s="36"/>
      <c r="I747" s="36"/>
      <c r="J747" s="36"/>
      <c r="K747" s="39"/>
      <c r="L747" s="44"/>
    </row>
    <row r="748" spans="2:12" ht="17.25" customHeight="1">
      <c r="B748" s="4"/>
      <c r="C748" s="19"/>
      <c r="D748" s="23"/>
      <c r="E748" s="23"/>
      <c r="F748" s="23"/>
      <c r="G748" s="23"/>
      <c r="H748" s="23"/>
      <c r="I748" s="23"/>
      <c r="J748" s="23"/>
      <c r="K748" s="45" t="s">
        <v>230</v>
      </c>
      <c r="L748" s="46">
        <f>SUM(L720,L746)</f>
        <v>611524</v>
      </c>
    </row>
    <row r="749" spans="2:12" ht="14.25">
      <c r="B749" s="10"/>
      <c r="C749" s="19"/>
      <c r="D749" s="21"/>
      <c r="E749" s="21"/>
      <c r="F749" s="21"/>
      <c r="G749" s="21"/>
      <c r="H749" s="21"/>
      <c r="I749" s="21"/>
      <c r="J749" s="21"/>
      <c r="K749" s="21"/>
      <c r="L749" s="26"/>
    </row>
    <row r="750" spans="2:12" ht="14.25">
      <c r="B750" s="10"/>
      <c r="C750" s="19"/>
      <c r="D750" s="21"/>
      <c r="E750" s="21"/>
      <c r="F750" s="21"/>
      <c r="G750" s="21"/>
      <c r="H750" s="21"/>
      <c r="I750" s="21"/>
      <c r="J750" s="21"/>
      <c r="K750" s="21"/>
      <c r="L750" s="26"/>
    </row>
    <row r="751" spans="2:12" ht="29.25" customHeight="1">
      <c r="B751" s="2">
        <v>18</v>
      </c>
      <c r="C751" s="19"/>
      <c r="D751" s="31">
        <v>18</v>
      </c>
      <c r="E751" s="32" t="s">
        <v>362</v>
      </c>
      <c r="F751" s="33" t="s">
        <v>0</v>
      </c>
      <c r="G751" s="33" t="s">
        <v>0</v>
      </c>
      <c r="H751" s="33" t="s">
        <v>0</v>
      </c>
      <c r="I751" s="33" t="s">
        <v>0</v>
      </c>
      <c r="J751" s="33"/>
      <c r="K751" s="34" t="s">
        <v>437</v>
      </c>
      <c r="L751" s="89" t="s">
        <v>577</v>
      </c>
    </row>
    <row r="752" spans="2:12" ht="14.25">
      <c r="B752" s="13"/>
      <c r="C752" s="19"/>
      <c r="D752" s="36"/>
      <c r="E752" s="36"/>
      <c r="F752" s="36"/>
      <c r="G752" s="36"/>
      <c r="H752" s="36"/>
      <c r="I752" s="36"/>
      <c r="J752" s="36"/>
      <c r="K752" s="36"/>
      <c r="L752" s="26"/>
    </row>
    <row r="753" spans="2:12" ht="14.25">
      <c r="B753" s="13"/>
      <c r="C753" s="19"/>
      <c r="D753" s="36"/>
      <c r="E753" s="36"/>
      <c r="F753" s="37">
        <v>41</v>
      </c>
      <c r="G753" s="36"/>
      <c r="H753" s="36"/>
      <c r="I753" s="36"/>
      <c r="J753" s="36"/>
      <c r="K753" s="42" t="s">
        <v>2</v>
      </c>
      <c r="L753" s="43">
        <f>SUM(L754,L768,L772)</f>
        <v>447758</v>
      </c>
    </row>
    <row r="754" spans="2:12" ht="28.5">
      <c r="B754" s="13"/>
      <c r="C754" s="19"/>
      <c r="D754" s="36"/>
      <c r="E754" s="36"/>
      <c r="F754" s="37"/>
      <c r="G754" s="36">
        <v>411</v>
      </c>
      <c r="H754" s="36"/>
      <c r="I754" s="36"/>
      <c r="J754" s="36"/>
      <c r="K754" s="39" t="s">
        <v>3</v>
      </c>
      <c r="L754" s="41">
        <f>SUM(L755,L756,L757,L761,L767)</f>
        <v>446658</v>
      </c>
    </row>
    <row r="755" spans="2:12" ht="14.25">
      <c r="B755" s="13"/>
      <c r="C755" s="19"/>
      <c r="D755" s="36"/>
      <c r="E755" s="36"/>
      <c r="F755" s="37"/>
      <c r="G755" s="36"/>
      <c r="H755" s="36" t="s">
        <v>4</v>
      </c>
      <c r="I755" s="36"/>
      <c r="J755" s="36"/>
      <c r="K755" s="36" t="s">
        <v>5</v>
      </c>
      <c r="L755" s="41">
        <v>328327</v>
      </c>
    </row>
    <row r="756" spans="2:12" ht="14.25">
      <c r="B756" s="13"/>
      <c r="C756" s="19"/>
      <c r="D756" s="36"/>
      <c r="E756" s="36"/>
      <c r="F756" s="37"/>
      <c r="G756" s="36"/>
      <c r="H756" s="36" t="s">
        <v>6</v>
      </c>
      <c r="I756" s="36"/>
      <c r="J756" s="36"/>
      <c r="K756" s="36" t="s">
        <v>7</v>
      </c>
      <c r="L756" s="41">
        <v>24492</v>
      </c>
    </row>
    <row r="757" spans="2:12" ht="14.25">
      <c r="B757" s="13"/>
      <c r="C757" s="19"/>
      <c r="D757" s="36"/>
      <c r="E757" s="36"/>
      <c r="F757" s="36"/>
      <c r="G757" s="36"/>
      <c r="H757" s="36" t="s">
        <v>8</v>
      </c>
      <c r="I757" s="36"/>
      <c r="J757" s="36"/>
      <c r="K757" s="36" t="s">
        <v>9</v>
      </c>
      <c r="L757" s="41">
        <f>SUM(L758:L760)</f>
        <v>62189</v>
      </c>
    </row>
    <row r="758" spans="2:12" ht="28.5">
      <c r="B758" s="13"/>
      <c r="C758" s="19"/>
      <c r="D758" s="36"/>
      <c r="E758" s="36"/>
      <c r="F758" s="36"/>
      <c r="G758" s="36"/>
      <c r="H758" s="36"/>
      <c r="I758" s="36" t="s">
        <v>10</v>
      </c>
      <c r="J758" s="36"/>
      <c r="K758" s="39" t="s">
        <v>11</v>
      </c>
      <c r="L758" s="41">
        <v>60129</v>
      </c>
    </row>
    <row r="759" spans="2:12" ht="28.5">
      <c r="B759" s="13"/>
      <c r="C759" s="19"/>
      <c r="D759" s="36"/>
      <c r="E759" s="36"/>
      <c r="F759" s="36"/>
      <c r="G759" s="36"/>
      <c r="H759" s="36"/>
      <c r="I759" s="36" t="s">
        <v>12</v>
      </c>
      <c r="J759" s="36"/>
      <c r="K759" s="39" t="s">
        <v>13</v>
      </c>
      <c r="L759" s="41"/>
    </row>
    <row r="760" spans="2:12" ht="28.5">
      <c r="B760" s="13"/>
      <c r="C760" s="19"/>
      <c r="D760" s="36"/>
      <c r="E760" s="36"/>
      <c r="F760" s="36"/>
      <c r="G760" s="36"/>
      <c r="H760" s="36"/>
      <c r="I760" s="36" t="s">
        <v>14</v>
      </c>
      <c r="J760" s="36"/>
      <c r="K760" s="39" t="s">
        <v>15</v>
      </c>
      <c r="L760" s="41">
        <v>2060</v>
      </c>
    </row>
    <row r="761" spans="2:12" ht="14.25">
      <c r="B761" s="13"/>
      <c r="C761" s="19"/>
      <c r="D761" s="36"/>
      <c r="E761" s="36"/>
      <c r="F761" s="36"/>
      <c r="G761" s="36"/>
      <c r="H761" s="36" t="s">
        <v>16</v>
      </c>
      <c r="I761" s="36"/>
      <c r="J761" s="36"/>
      <c r="K761" s="36" t="s">
        <v>17</v>
      </c>
      <c r="L761" s="41">
        <f>SUM(L762:L766)</f>
        <v>28393</v>
      </c>
    </row>
    <row r="762" spans="2:12" ht="28.5">
      <c r="B762" s="13"/>
      <c r="C762" s="19"/>
      <c r="D762" s="36"/>
      <c r="E762" s="36"/>
      <c r="F762" s="36"/>
      <c r="G762" s="36"/>
      <c r="H762" s="36"/>
      <c r="I762" s="36" t="s">
        <v>18</v>
      </c>
      <c r="J762" s="36"/>
      <c r="K762" s="39" t="s">
        <v>11</v>
      </c>
      <c r="L762" s="41">
        <v>22098</v>
      </c>
    </row>
    <row r="763" spans="2:12" ht="28.5">
      <c r="B763" s="13"/>
      <c r="C763" s="19"/>
      <c r="D763" s="36"/>
      <c r="E763" s="36"/>
      <c r="F763" s="36"/>
      <c r="G763" s="36"/>
      <c r="H763" s="36"/>
      <c r="I763" s="36" t="s">
        <v>19</v>
      </c>
      <c r="J763" s="36"/>
      <c r="K763" s="39" t="s">
        <v>13</v>
      </c>
      <c r="L763" s="41"/>
    </row>
    <row r="764" spans="2:12" ht="28.5">
      <c r="B764" s="13"/>
      <c r="C764" s="19"/>
      <c r="D764" s="36"/>
      <c r="E764" s="36"/>
      <c r="F764" s="36"/>
      <c r="G764" s="36"/>
      <c r="H764" s="36"/>
      <c r="I764" s="36" t="s">
        <v>20</v>
      </c>
      <c r="J764" s="36"/>
      <c r="K764" s="39" t="s">
        <v>15</v>
      </c>
      <c r="L764" s="41">
        <v>2060</v>
      </c>
    </row>
    <row r="765" spans="2:12" ht="14.25">
      <c r="B765" s="13"/>
      <c r="C765" s="19"/>
      <c r="D765" s="36"/>
      <c r="E765" s="36"/>
      <c r="F765" s="36"/>
      <c r="G765" s="36"/>
      <c r="H765" s="36"/>
      <c r="I765" s="36" t="s">
        <v>21</v>
      </c>
      <c r="J765" s="36"/>
      <c r="K765" s="39" t="s">
        <v>22</v>
      </c>
      <c r="L765" s="41">
        <v>837</v>
      </c>
    </row>
    <row r="766" spans="2:12" ht="28.5">
      <c r="B766" s="13"/>
      <c r="C766" s="19"/>
      <c r="D766" s="36"/>
      <c r="E766" s="36"/>
      <c r="F766" s="36"/>
      <c r="G766" s="36"/>
      <c r="H766" s="36"/>
      <c r="I766" s="36" t="s">
        <v>23</v>
      </c>
      <c r="J766" s="36"/>
      <c r="K766" s="39" t="s">
        <v>24</v>
      </c>
      <c r="L766" s="41">
        <v>3398</v>
      </c>
    </row>
    <row r="767" spans="2:12" ht="28.5">
      <c r="B767" s="13"/>
      <c r="C767" s="19"/>
      <c r="D767" s="36"/>
      <c r="E767" s="36"/>
      <c r="F767" s="37"/>
      <c r="G767" s="36"/>
      <c r="H767" s="36" t="s">
        <v>25</v>
      </c>
      <c r="I767" s="36"/>
      <c r="J767" s="36"/>
      <c r="K767" s="39" t="s">
        <v>26</v>
      </c>
      <c r="L767" s="41">
        <v>3257</v>
      </c>
    </row>
    <row r="768" spans="2:12" ht="14.25">
      <c r="B768" s="13"/>
      <c r="C768" s="19"/>
      <c r="D768" s="36"/>
      <c r="E768" s="36"/>
      <c r="F768" s="37"/>
      <c r="G768" s="36">
        <v>413</v>
      </c>
      <c r="H768" s="36"/>
      <c r="I768" s="36"/>
      <c r="J768" s="36"/>
      <c r="K768" s="39" t="s">
        <v>33</v>
      </c>
      <c r="L768" s="41">
        <f>SUM(L769)</f>
        <v>0</v>
      </c>
    </row>
    <row r="769" spans="2:12" ht="14.25">
      <c r="B769" s="13"/>
      <c r="C769" s="19"/>
      <c r="D769" s="36"/>
      <c r="E769" s="36"/>
      <c r="F769" s="37"/>
      <c r="G769" s="36"/>
      <c r="H769" s="36" t="s">
        <v>34</v>
      </c>
      <c r="I769" s="36"/>
      <c r="J769" s="36"/>
      <c r="K769" s="39" t="s">
        <v>35</v>
      </c>
      <c r="L769" s="41">
        <f>SUM(L770)</f>
        <v>0</v>
      </c>
    </row>
    <row r="770" spans="2:12" ht="14.25">
      <c r="B770" s="13"/>
      <c r="C770" s="19"/>
      <c r="D770" s="36"/>
      <c r="E770" s="36"/>
      <c r="F770" s="37"/>
      <c r="G770" s="36"/>
      <c r="H770" s="36"/>
      <c r="I770" s="36" t="s">
        <v>373</v>
      </c>
      <c r="J770" s="36"/>
      <c r="K770" s="39" t="s">
        <v>374</v>
      </c>
      <c r="L770" s="41">
        <v>0</v>
      </c>
    </row>
    <row r="771" spans="2:12" ht="14.25">
      <c r="B771" s="13"/>
      <c r="C771" s="19"/>
      <c r="D771" s="36"/>
      <c r="E771" s="36"/>
      <c r="F771" s="37"/>
      <c r="G771" s="36"/>
      <c r="H771" s="36"/>
      <c r="I771" s="36"/>
      <c r="J771" s="36"/>
      <c r="K771" s="39"/>
      <c r="L771" s="41"/>
    </row>
    <row r="772" spans="2:12" ht="14.25">
      <c r="B772" s="13"/>
      <c r="C772" s="19"/>
      <c r="D772" s="36"/>
      <c r="E772" s="36"/>
      <c r="F772" s="37"/>
      <c r="G772" s="36">
        <v>419</v>
      </c>
      <c r="H772" s="36"/>
      <c r="I772" s="36"/>
      <c r="J772" s="36"/>
      <c r="K772" s="39" t="s">
        <v>117</v>
      </c>
      <c r="L772" s="41">
        <f>SUM(L774)</f>
        <v>1100</v>
      </c>
    </row>
    <row r="773" spans="2:12" ht="14.25">
      <c r="B773" s="13"/>
      <c r="C773" s="19"/>
      <c r="D773" s="36"/>
      <c r="E773" s="36"/>
      <c r="F773" s="37"/>
      <c r="G773" s="52"/>
      <c r="H773" s="52"/>
      <c r="I773" s="52"/>
      <c r="J773" s="52"/>
      <c r="K773" s="53"/>
      <c r="L773" s="41"/>
    </row>
    <row r="774" spans="2:12" ht="14.25">
      <c r="B774" s="13"/>
      <c r="C774" s="19"/>
      <c r="D774" s="36"/>
      <c r="E774" s="36"/>
      <c r="F774" s="37"/>
      <c r="G774" s="36"/>
      <c r="H774" s="36" t="s">
        <v>291</v>
      </c>
      <c r="I774" s="36"/>
      <c r="J774" s="36"/>
      <c r="K774" s="39" t="s">
        <v>292</v>
      </c>
      <c r="L774" s="41">
        <f>SUM(L776:L778)</f>
        <v>1100</v>
      </c>
    </row>
    <row r="775" spans="2:12" ht="14.25">
      <c r="B775" s="13"/>
      <c r="C775" s="19"/>
      <c r="D775" s="36"/>
      <c r="E775" s="36"/>
      <c r="F775" s="37"/>
      <c r="G775" s="36"/>
      <c r="H775" s="36"/>
      <c r="I775" s="36"/>
      <c r="J775" s="36"/>
      <c r="K775" s="39"/>
      <c r="L775" s="41"/>
    </row>
    <row r="776" spans="2:12" ht="14.25">
      <c r="B776" s="13"/>
      <c r="C776" s="19"/>
      <c r="D776" s="36"/>
      <c r="E776" s="36"/>
      <c r="F776" s="37"/>
      <c r="G776" s="36"/>
      <c r="H776" s="36"/>
      <c r="I776" s="36" t="s">
        <v>384</v>
      </c>
      <c r="J776" s="36"/>
      <c r="K776" s="39" t="s">
        <v>292</v>
      </c>
      <c r="L776" s="41">
        <v>100</v>
      </c>
    </row>
    <row r="777" spans="2:12" ht="28.5">
      <c r="B777" s="13"/>
      <c r="C777" s="19"/>
      <c r="D777" s="36"/>
      <c r="E777" s="36"/>
      <c r="F777" s="36"/>
      <c r="G777" s="36"/>
      <c r="H777" s="36"/>
      <c r="I777" s="36" t="s">
        <v>409</v>
      </c>
      <c r="J777" s="36"/>
      <c r="K777" s="53" t="s">
        <v>408</v>
      </c>
      <c r="L777" s="41">
        <v>1000</v>
      </c>
    </row>
    <row r="778" spans="2:12" ht="14.25">
      <c r="B778" s="13"/>
      <c r="C778" s="19"/>
      <c r="D778" s="36"/>
      <c r="E778" s="36"/>
      <c r="F778" s="36"/>
      <c r="G778" s="36"/>
      <c r="H778" s="36"/>
      <c r="I778" s="36"/>
      <c r="J778" s="36"/>
      <c r="K778" s="53"/>
      <c r="L778" s="44"/>
    </row>
    <row r="779" spans="2:12" ht="14.25">
      <c r="B779" s="4"/>
      <c r="C779" s="19"/>
      <c r="D779" s="23"/>
      <c r="E779" s="23"/>
      <c r="F779" s="23"/>
      <c r="G779" s="23"/>
      <c r="H779" s="23"/>
      <c r="I779" s="23"/>
      <c r="J779" s="23"/>
      <c r="K779" s="45" t="s">
        <v>456</v>
      </c>
      <c r="L779" s="54">
        <f>SUM(L753)</f>
        <v>447758</v>
      </c>
    </row>
    <row r="780" spans="2:12" ht="14.25">
      <c r="B780" s="13"/>
      <c r="C780" s="19"/>
      <c r="D780" s="36"/>
      <c r="E780" s="36"/>
      <c r="F780" s="36"/>
      <c r="G780" s="36"/>
      <c r="H780" s="36"/>
      <c r="I780" s="36"/>
      <c r="J780" s="36"/>
      <c r="K780" s="36"/>
      <c r="L780" s="26"/>
    </row>
    <row r="781" spans="2:12" ht="14.25">
      <c r="B781" s="9"/>
      <c r="C781" s="19"/>
      <c r="D781" s="47"/>
      <c r="E781" s="47"/>
      <c r="F781" s="47"/>
      <c r="G781" s="47"/>
      <c r="H781" s="47"/>
      <c r="I781" s="47"/>
      <c r="J781" s="47"/>
      <c r="K781" s="47"/>
      <c r="L781" s="26"/>
    </row>
    <row r="782" spans="2:12" ht="32.25" customHeight="1">
      <c r="B782" s="9"/>
      <c r="C782" s="19"/>
      <c r="D782" s="31">
        <v>19</v>
      </c>
      <c r="E782" s="32" t="s">
        <v>362</v>
      </c>
      <c r="F782" s="33" t="s">
        <v>0</v>
      </c>
      <c r="G782" s="33" t="s">
        <v>0</v>
      </c>
      <c r="H782" s="33" t="s">
        <v>0</v>
      </c>
      <c r="I782" s="33" t="s">
        <v>0</v>
      </c>
      <c r="J782" s="33"/>
      <c r="K782" s="34" t="s">
        <v>474</v>
      </c>
      <c r="L782" s="89" t="s">
        <v>577</v>
      </c>
    </row>
    <row r="783" spans="2:12" ht="14.25">
      <c r="B783" s="9"/>
      <c r="C783" s="19"/>
      <c r="D783" s="36"/>
      <c r="E783" s="36"/>
      <c r="F783" s="36"/>
      <c r="G783" s="36"/>
      <c r="H783" s="36"/>
      <c r="I783" s="36"/>
      <c r="J783" s="36"/>
      <c r="K783" s="36"/>
      <c r="L783" s="44"/>
    </row>
    <row r="784" spans="2:12" ht="14.25">
      <c r="B784" s="9"/>
      <c r="C784" s="19"/>
      <c r="D784" s="36"/>
      <c r="E784" s="36"/>
      <c r="F784" s="37">
        <v>41</v>
      </c>
      <c r="G784" s="36"/>
      <c r="H784" s="36"/>
      <c r="I784" s="36"/>
      <c r="J784" s="36"/>
      <c r="K784" s="37" t="s">
        <v>2</v>
      </c>
      <c r="L784" s="43">
        <f>SUM(L785,L799,L800,L805)</f>
        <v>69568</v>
      </c>
    </row>
    <row r="785" spans="2:12" ht="28.5">
      <c r="B785" s="9"/>
      <c r="C785" s="19"/>
      <c r="D785" s="36"/>
      <c r="E785" s="36"/>
      <c r="F785" s="36"/>
      <c r="G785" s="36">
        <v>411</v>
      </c>
      <c r="H785" s="36"/>
      <c r="I785" s="36"/>
      <c r="J785" s="36"/>
      <c r="K785" s="39" t="s">
        <v>3</v>
      </c>
      <c r="L785" s="41">
        <f>SUM(L786:L788,L792,L798)</f>
        <v>66068</v>
      </c>
    </row>
    <row r="786" spans="2:12" ht="14.25">
      <c r="B786" s="9"/>
      <c r="C786" s="19"/>
      <c r="D786" s="36"/>
      <c r="E786" s="36"/>
      <c r="F786" s="36"/>
      <c r="G786" s="36"/>
      <c r="H786" s="36" t="s">
        <v>4</v>
      </c>
      <c r="I786" s="36"/>
      <c r="J786" s="36"/>
      <c r="K786" s="36" t="s">
        <v>5</v>
      </c>
      <c r="L786" s="41">
        <v>45818</v>
      </c>
    </row>
    <row r="787" spans="2:12" ht="14.25">
      <c r="B787" s="9"/>
      <c r="C787" s="19"/>
      <c r="D787" s="36"/>
      <c r="E787" s="36"/>
      <c r="F787" s="36"/>
      <c r="G787" s="36"/>
      <c r="H787" s="36" t="s">
        <v>6</v>
      </c>
      <c r="I787" s="36"/>
      <c r="J787" s="36"/>
      <c r="K787" s="36" t="s">
        <v>7</v>
      </c>
      <c r="L787" s="41">
        <v>6474</v>
      </c>
    </row>
    <row r="788" spans="2:12" ht="14.25">
      <c r="B788" s="9"/>
      <c r="C788" s="19"/>
      <c r="D788" s="36"/>
      <c r="E788" s="36"/>
      <c r="F788" s="36"/>
      <c r="G788" s="36"/>
      <c r="H788" s="36" t="s">
        <v>8</v>
      </c>
      <c r="I788" s="36"/>
      <c r="J788" s="36"/>
      <c r="K788" s="36" t="s">
        <v>9</v>
      </c>
      <c r="L788" s="41">
        <f>SUM(L789:L791)</f>
        <v>8908</v>
      </c>
    </row>
    <row r="789" spans="2:12" ht="28.5">
      <c r="B789" s="9"/>
      <c r="C789" s="19"/>
      <c r="D789" s="36"/>
      <c r="E789" s="36"/>
      <c r="F789" s="36"/>
      <c r="G789" s="36"/>
      <c r="H789" s="36"/>
      <c r="I789" s="36" t="s">
        <v>10</v>
      </c>
      <c r="J789" s="36"/>
      <c r="K789" s="39" t="s">
        <v>11</v>
      </c>
      <c r="L789" s="41">
        <v>8611</v>
      </c>
    </row>
    <row r="790" spans="2:12" ht="28.5">
      <c r="B790" s="9"/>
      <c r="C790" s="19"/>
      <c r="D790" s="36"/>
      <c r="E790" s="36"/>
      <c r="F790" s="36"/>
      <c r="G790" s="36"/>
      <c r="H790" s="36"/>
      <c r="I790" s="36" t="s">
        <v>12</v>
      </c>
      <c r="J790" s="36"/>
      <c r="K790" s="39" t="s">
        <v>13</v>
      </c>
      <c r="L790" s="41"/>
    </row>
    <row r="791" spans="2:12" ht="28.5">
      <c r="B791" s="9"/>
      <c r="C791" s="19"/>
      <c r="D791" s="36"/>
      <c r="E791" s="36"/>
      <c r="F791" s="36"/>
      <c r="G791" s="36"/>
      <c r="H791" s="36"/>
      <c r="I791" s="36" t="s">
        <v>14</v>
      </c>
      <c r="J791" s="36"/>
      <c r="K791" s="39" t="s">
        <v>15</v>
      </c>
      <c r="L791" s="41">
        <v>297</v>
      </c>
    </row>
    <row r="792" spans="2:12" ht="14.25">
      <c r="B792" s="9"/>
      <c r="C792" s="19"/>
      <c r="D792" s="36"/>
      <c r="E792" s="36"/>
      <c r="F792" s="36"/>
      <c r="G792" s="36"/>
      <c r="H792" s="36" t="s">
        <v>16</v>
      </c>
      <c r="I792" s="36"/>
      <c r="J792" s="36"/>
      <c r="K792" s="36" t="s">
        <v>17</v>
      </c>
      <c r="L792" s="41">
        <f>SUM(L793:L797)</f>
        <v>4005</v>
      </c>
    </row>
    <row r="793" spans="2:12" ht="28.5">
      <c r="B793" s="9"/>
      <c r="C793" s="19"/>
      <c r="D793" s="36"/>
      <c r="E793" s="36"/>
      <c r="F793" s="36"/>
      <c r="G793" s="36"/>
      <c r="H793" s="36"/>
      <c r="I793" s="36" t="s">
        <v>18</v>
      </c>
      <c r="J793" s="36"/>
      <c r="K793" s="39" t="s">
        <v>11</v>
      </c>
      <c r="L793" s="41">
        <v>3167</v>
      </c>
    </row>
    <row r="794" spans="2:12" ht="28.5">
      <c r="B794" s="9"/>
      <c r="C794" s="19"/>
      <c r="D794" s="36"/>
      <c r="E794" s="36"/>
      <c r="F794" s="36"/>
      <c r="G794" s="36"/>
      <c r="H794" s="36"/>
      <c r="I794" s="36" t="s">
        <v>19</v>
      </c>
      <c r="J794" s="36"/>
      <c r="K794" s="39" t="s">
        <v>13</v>
      </c>
      <c r="L794" s="41"/>
    </row>
    <row r="795" spans="2:12" ht="28.5">
      <c r="B795" s="9"/>
      <c r="C795" s="19"/>
      <c r="D795" s="36"/>
      <c r="E795" s="36"/>
      <c r="F795" s="36"/>
      <c r="G795" s="36"/>
      <c r="H795" s="36"/>
      <c r="I795" s="36" t="s">
        <v>20</v>
      </c>
      <c r="J795" s="36"/>
      <c r="K795" s="39" t="s">
        <v>15</v>
      </c>
      <c r="L795" s="41">
        <v>297</v>
      </c>
    </row>
    <row r="796" spans="2:12" ht="14.25">
      <c r="B796" s="9"/>
      <c r="C796" s="19"/>
      <c r="D796" s="36"/>
      <c r="E796" s="36"/>
      <c r="F796" s="36"/>
      <c r="G796" s="36"/>
      <c r="H796" s="36"/>
      <c r="I796" s="36" t="s">
        <v>21</v>
      </c>
      <c r="J796" s="36"/>
      <c r="K796" s="39" t="s">
        <v>22</v>
      </c>
      <c r="L796" s="41">
        <v>129</v>
      </c>
    </row>
    <row r="797" spans="2:12" ht="28.5">
      <c r="B797" s="9"/>
      <c r="C797" s="19"/>
      <c r="D797" s="36"/>
      <c r="E797" s="36"/>
      <c r="F797" s="36"/>
      <c r="G797" s="36"/>
      <c r="H797" s="36"/>
      <c r="I797" s="36" t="s">
        <v>23</v>
      </c>
      <c r="J797" s="36"/>
      <c r="K797" s="39" t="s">
        <v>24</v>
      </c>
      <c r="L797" s="41">
        <v>412</v>
      </c>
    </row>
    <row r="798" spans="2:12" ht="28.5">
      <c r="B798" s="9"/>
      <c r="C798" s="19"/>
      <c r="D798" s="36"/>
      <c r="E798" s="36"/>
      <c r="F798" s="36"/>
      <c r="G798" s="36"/>
      <c r="H798" s="36" t="s">
        <v>25</v>
      </c>
      <c r="I798" s="36"/>
      <c r="J798" s="36"/>
      <c r="K798" s="39" t="s">
        <v>26</v>
      </c>
      <c r="L798" s="41">
        <v>863</v>
      </c>
    </row>
    <row r="799" spans="2:12" ht="14.25">
      <c r="B799" s="9"/>
      <c r="C799" s="19"/>
      <c r="D799" s="36"/>
      <c r="E799" s="36"/>
      <c r="F799" s="36"/>
      <c r="G799" s="36"/>
      <c r="H799" s="36"/>
      <c r="I799" s="36"/>
      <c r="J799" s="36"/>
      <c r="K799" s="39"/>
      <c r="L799" s="41"/>
    </row>
    <row r="800" spans="2:12" ht="14.25">
      <c r="B800" s="9"/>
      <c r="C800" s="19"/>
      <c r="D800" s="36"/>
      <c r="E800" s="36"/>
      <c r="F800" s="36"/>
      <c r="G800" s="36">
        <v>414</v>
      </c>
      <c r="H800" s="36"/>
      <c r="I800" s="36"/>
      <c r="J800" s="36"/>
      <c r="K800" s="39" t="s">
        <v>44</v>
      </c>
      <c r="L800" s="41">
        <f>SUM(L801)</f>
        <v>2000</v>
      </c>
    </row>
    <row r="801" spans="2:12" ht="28.5">
      <c r="B801" s="9"/>
      <c r="C801" s="19"/>
      <c r="D801" s="36"/>
      <c r="E801" s="36"/>
      <c r="F801" s="36"/>
      <c r="G801" s="36"/>
      <c r="H801" s="36" t="s">
        <v>110</v>
      </c>
      <c r="I801" s="36"/>
      <c r="J801" s="36"/>
      <c r="K801" s="39" t="s">
        <v>289</v>
      </c>
      <c r="L801" s="41">
        <f>SUM(L802)</f>
        <v>2000</v>
      </c>
    </row>
    <row r="802" spans="2:12" ht="42.75">
      <c r="B802" s="9"/>
      <c r="C802" s="19"/>
      <c r="D802" s="36"/>
      <c r="E802" s="36"/>
      <c r="F802" s="36"/>
      <c r="G802" s="36"/>
      <c r="H802" s="36"/>
      <c r="I802" s="36" t="s">
        <v>476</v>
      </c>
      <c r="J802" s="36"/>
      <c r="K802" s="39" t="s">
        <v>477</v>
      </c>
      <c r="L802" s="41">
        <v>2000</v>
      </c>
    </row>
    <row r="803" spans="2:12" ht="14.25">
      <c r="B803" s="9"/>
      <c r="C803" s="19"/>
      <c r="D803" s="36"/>
      <c r="E803" s="36"/>
      <c r="F803" s="36"/>
      <c r="G803" s="36"/>
      <c r="H803" s="36"/>
      <c r="I803" s="36"/>
      <c r="J803" s="36"/>
      <c r="K803" s="39"/>
      <c r="L803" s="41"/>
    </row>
    <row r="804" spans="2:12" ht="14.25">
      <c r="B804" s="9"/>
      <c r="C804" s="19"/>
      <c r="D804" s="36"/>
      <c r="E804" s="36"/>
      <c r="F804" s="36"/>
      <c r="G804" s="36"/>
      <c r="H804" s="36"/>
      <c r="I804" s="36"/>
      <c r="J804" s="36"/>
      <c r="K804" s="39"/>
      <c r="L804" s="41"/>
    </row>
    <row r="805" spans="2:12" ht="14.25">
      <c r="B805" s="9"/>
      <c r="C805" s="19"/>
      <c r="D805" s="36"/>
      <c r="E805" s="36"/>
      <c r="F805" s="36"/>
      <c r="G805" s="36">
        <v>419</v>
      </c>
      <c r="H805" s="36"/>
      <c r="I805" s="36"/>
      <c r="J805" s="36"/>
      <c r="K805" s="39" t="s">
        <v>117</v>
      </c>
      <c r="L805" s="41">
        <f>SUM(L806:L807)</f>
        <v>1500</v>
      </c>
    </row>
    <row r="806" spans="2:12" ht="14.25">
      <c r="B806" s="9"/>
      <c r="C806" s="19"/>
      <c r="D806" s="36"/>
      <c r="E806" s="36"/>
      <c r="F806" s="36"/>
      <c r="G806" s="36"/>
      <c r="H806" s="36" t="s">
        <v>118</v>
      </c>
      <c r="I806" s="36"/>
      <c r="J806" s="36"/>
      <c r="K806" s="39" t="s">
        <v>102</v>
      </c>
      <c r="L806" s="41">
        <v>1000</v>
      </c>
    </row>
    <row r="807" spans="2:12" ht="14.25">
      <c r="B807" s="9"/>
      <c r="C807" s="19"/>
      <c r="D807" s="36"/>
      <c r="E807" s="36"/>
      <c r="F807" s="36"/>
      <c r="G807" s="36"/>
      <c r="H807" s="36" t="s">
        <v>291</v>
      </c>
      <c r="I807" s="36"/>
      <c r="J807" s="36"/>
      <c r="K807" s="39" t="s">
        <v>292</v>
      </c>
      <c r="L807" s="41">
        <v>500</v>
      </c>
    </row>
    <row r="808" spans="2:12" ht="14.25">
      <c r="B808" s="9"/>
      <c r="C808" s="19"/>
      <c r="D808" s="36"/>
      <c r="E808" s="36"/>
      <c r="F808" s="37"/>
      <c r="G808" s="36"/>
      <c r="H808" s="36"/>
      <c r="I808" s="36"/>
      <c r="J808" s="36"/>
      <c r="K808" s="42"/>
      <c r="L808" s="41"/>
    </row>
    <row r="809" spans="2:12" ht="14.25">
      <c r="B809" s="9"/>
      <c r="C809" s="19"/>
      <c r="D809" s="36"/>
      <c r="E809" s="36"/>
      <c r="F809" s="36"/>
      <c r="G809" s="36"/>
      <c r="H809" s="36"/>
      <c r="I809" s="36"/>
      <c r="J809" s="36"/>
      <c r="K809" s="39"/>
      <c r="L809" s="41"/>
    </row>
    <row r="810" spans="2:12" ht="14.25">
      <c r="B810" s="9"/>
      <c r="C810" s="19"/>
      <c r="D810" s="23"/>
      <c r="E810" s="23"/>
      <c r="F810" s="23"/>
      <c r="G810" s="23"/>
      <c r="H810" s="23"/>
      <c r="I810" s="23"/>
      <c r="J810" s="23"/>
      <c r="K810" s="45" t="s">
        <v>516</v>
      </c>
      <c r="L810" s="56">
        <f>SUM(L784,L808)</f>
        <v>69568</v>
      </c>
    </row>
    <row r="811" spans="2:12" ht="14.25">
      <c r="B811" s="9"/>
      <c r="C811" s="19"/>
      <c r="D811" s="47"/>
      <c r="E811" s="47"/>
      <c r="F811" s="47"/>
      <c r="G811" s="47"/>
      <c r="H811" s="47"/>
      <c r="I811" s="47"/>
      <c r="J811" s="47"/>
      <c r="K811" s="47"/>
      <c r="L811" s="26"/>
    </row>
    <row r="812" spans="2:12" ht="18" customHeight="1">
      <c r="B812" s="12"/>
      <c r="C812" s="19"/>
      <c r="D812" s="65"/>
      <c r="E812" s="66"/>
      <c r="F812" s="66"/>
      <c r="G812" s="66"/>
      <c r="H812" s="66"/>
      <c r="I812" s="66"/>
      <c r="J812" s="66"/>
      <c r="K812" s="67" t="s">
        <v>473</v>
      </c>
      <c r="L812" s="54">
        <f>SUM(L49,L144,L172,L201,L240,L300,L312,L349,L413,L428,L444,L458,L472,L484,L526,L560,L585,L613,L646,L691,L716,L748,L779,L810)</f>
        <v>21157000</v>
      </c>
    </row>
    <row r="813" spans="2:12" ht="14.25">
      <c r="B813" s="10"/>
      <c r="C813" s="19"/>
      <c r="D813" s="21"/>
      <c r="E813" s="21"/>
      <c r="F813" s="21"/>
      <c r="G813" s="21"/>
      <c r="H813" s="21"/>
      <c r="I813" s="21"/>
      <c r="J813" s="21"/>
      <c r="K813" s="21"/>
      <c r="L813" s="26"/>
    </row>
    <row r="814" spans="2:12" s="7" customFormat="1" ht="22.5" customHeight="1">
      <c r="B814" s="11" t="s">
        <v>182</v>
      </c>
      <c r="C814" s="68"/>
      <c r="D814" s="69" t="s">
        <v>182</v>
      </c>
      <c r="E814" s="67"/>
      <c r="F814" s="67"/>
      <c r="G814" s="67"/>
      <c r="H814" s="67"/>
      <c r="I814" s="67"/>
      <c r="J814" s="67"/>
      <c r="K814" s="67"/>
      <c r="L814" s="70"/>
    </row>
    <row r="815" spans="2:12" ht="14.25">
      <c r="B815" s="10"/>
      <c r="C815" s="19"/>
      <c r="D815" s="21"/>
      <c r="E815" s="21"/>
      <c r="F815" s="21"/>
      <c r="G815" s="21"/>
      <c r="H815" s="21"/>
      <c r="I815" s="21"/>
      <c r="J815" s="21"/>
      <c r="K815" s="21"/>
      <c r="L815" s="26"/>
    </row>
    <row r="816" spans="2:12" ht="14.25">
      <c r="B816" s="5"/>
      <c r="C816" s="19"/>
      <c r="D816" s="65"/>
      <c r="E816" s="67"/>
      <c r="F816" s="67" t="s">
        <v>183</v>
      </c>
      <c r="G816" s="67"/>
      <c r="H816" s="66"/>
      <c r="I816" s="66"/>
      <c r="J816" s="71"/>
      <c r="K816" s="72"/>
      <c r="L816" s="105" t="s">
        <v>89</v>
      </c>
    </row>
    <row r="817" spans="2:12" ht="27" customHeight="1">
      <c r="B817" s="6" t="s">
        <v>184</v>
      </c>
      <c r="C817" s="19"/>
      <c r="D817" s="70" t="s">
        <v>184</v>
      </c>
      <c r="E817" s="70" t="s">
        <v>201</v>
      </c>
      <c r="F817" s="65" t="s">
        <v>494</v>
      </c>
      <c r="G817" s="66"/>
      <c r="H817" s="66"/>
      <c r="I817" s="66"/>
      <c r="J817" s="71"/>
      <c r="K817" s="73" t="s">
        <v>185</v>
      </c>
      <c r="L817" s="106"/>
    </row>
    <row r="818" spans="2:12" ht="14.25">
      <c r="B818" s="6">
        <v>1</v>
      </c>
      <c r="C818" s="19"/>
      <c r="D818" s="70">
        <v>1</v>
      </c>
      <c r="E818" s="70">
        <v>2</v>
      </c>
      <c r="F818" s="70">
        <v>3</v>
      </c>
      <c r="G818" s="70">
        <v>4</v>
      </c>
      <c r="H818" s="70">
        <v>5</v>
      </c>
      <c r="I818" s="70">
        <v>6</v>
      </c>
      <c r="J818" s="70">
        <v>7</v>
      </c>
      <c r="K818" s="74">
        <v>8</v>
      </c>
      <c r="L818" s="23"/>
    </row>
    <row r="819" spans="2:12" ht="14.25">
      <c r="B819" s="10"/>
      <c r="C819" s="19"/>
      <c r="D819" s="21"/>
      <c r="E819" s="21"/>
      <c r="F819" s="21"/>
      <c r="G819" s="21"/>
      <c r="H819" s="21"/>
      <c r="I819" s="21"/>
      <c r="J819" s="21"/>
      <c r="K819" s="21"/>
      <c r="L819" s="26"/>
    </row>
    <row r="820" spans="2:12" ht="38.25" customHeight="1">
      <c r="B820" s="6">
        <v>2</v>
      </c>
      <c r="C820" s="19"/>
      <c r="D820" s="70">
        <v>2</v>
      </c>
      <c r="E820" s="32" t="s">
        <v>363</v>
      </c>
      <c r="F820" s="70"/>
      <c r="G820" s="70"/>
      <c r="H820" s="70"/>
      <c r="I820" s="70"/>
      <c r="J820" s="70"/>
      <c r="K820" s="49" t="s">
        <v>483</v>
      </c>
      <c r="L820" s="89" t="s">
        <v>577</v>
      </c>
    </row>
    <row r="821" spans="2:12" ht="14.25">
      <c r="B821" s="13"/>
      <c r="C821" s="19"/>
      <c r="D821" s="36"/>
      <c r="E821" s="36"/>
      <c r="F821" s="36"/>
      <c r="G821" s="36"/>
      <c r="H821" s="36"/>
      <c r="I821" s="36"/>
      <c r="J821" s="36"/>
      <c r="K821" s="36"/>
      <c r="L821" s="26"/>
    </row>
    <row r="822" spans="2:12" ht="14.25">
      <c r="B822" s="13"/>
      <c r="C822" s="19"/>
      <c r="D822" s="36"/>
      <c r="E822" s="36"/>
      <c r="F822" s="37">
        <v>44</v>
      </c>
      <c r="G822" s="37"/>
      <c r="H822" s="37"/>
      <c r="I822" s="37"/>
      <c r="J822" s="37"/>
      <c r="K822" s="37" t="s">
        <v>186</v>
      </c>
      <c r="L822" s="43">
        <f>SUM(L823)</f>
        <v>246000</v>
      </c>
    </row>
    <row r="823" spans="2:12" ht="14.25">
      <c r="B823" s="13"/>
      <c r="C823" s="19"/>
      <c r="D823" s="36"/>
      <c r="E823" s="36"/>
      <c r="F823" s="36"/>
      <c r="G823" s="36">
        <v>441</v>
      </c>
      <c r="H823" s="36"/>
      <c r="I823" s="36"/>
      <c r="J823" s="36"/>
      <c r="K823" s="36" t="s">
        <v>186</v>
      </c>
      <c r="L823" s="75">
        <f>SUM(L824,L827)</f>
        <v>246000</v>
      </c>
    </row>
    <row r="824" spans="2:12" ht="14.25">
      <c r="B824" s="13"/>
      <c r="C824" s="19"/>
      <c r="D824" s="36"/>
      <c r="E824" s="36"/>
      <c r="F824" s="36"/>
      <c r="G824" s="36"/>
      <c r="H824" s="36"/>
      <c r="I824" s="36"/>
      <c r="J824" s="36"/>
      <c r="K824" s="36"/>
      <c r="L824" s="55"/>
    </row>
    <row r="825" spans="2:12" ht="14.25">
      <c r="B825" s="13"/>
      <c r="C825" s="19"/>
      <c r="D825" s="36"/>
      <c r="E825" s="36"/>
      <c r="F825" s="36"/>
      <c r="G825" s="36"/>
      <c r="H825" s="36"/>
      <c r="I825" s="36"/>
      <c r="J825" s="36"/>
      <c r="K825" s="39"/>
      <c r="L825" s="55"/>
    </row>
    <row r="826" spans="2:12" ht="14.25">
      <c r="B826" s="13"/>
      <c r="C826" s="19"/>
      <c r="D826" s="36"/>
      <c r="E826" s="36"/>
      <c r="F826" s="36"/>
      <c r="G826" s="36"/>
      <c r="H826" s="36"/>
      <c r="I826" s="36"/>
      <c r="J826" s="36"/>
      <c r="K826" s="36"/>
      <c r="L826" s="55"/>
    </row>
    <row r="827" spans="2:12" ht="14.25">
      <c r="B827" s="13"/>
      <c r="C827" s="19"/>
      <c r="D827" s="36"/>
      <c r="E827" s="36"/>
      <c r="F827" s="36"/>
      <c r="G827" s="36"/>
      <c r="H827" s="36" t="s">
        <v>187</v>
      </c>
      <c r="I827" s="36"/>
      <c r="J827" s="36"/>
      <c r="K827" s="36" t="s">
        <v>188</v>
      </c>
      <c r="L827" s="41">
        <f>SUM(L828:L832)</f>
        <v>246000</v>
      </c>
    </row>
    <row r="828" spans="2:12" ht="14.25">
      <c r="B828" s="13"/>
      <c r="C828" s="19"/>
      <c r="D828" s="36"/>
      <c r="E828" s="36"/>
      <c r="F828" s="36"/>
      <c r="G828" s="36"/>
      <c r="H828" s="36"/>
      <c r="I828" s="36" t="s">
        <v>370</v>
      </c>
      <c r="J828" s="36"/>
      <c r="K828" s="36" t="s">
        <v>371</v>
      </c>
      <c r="L828" s="41">
        <v>200000</v>
      </c>
    </row>
    <row r="829" spans="2:12" ht="14.25">
      <c r="B829" s="13"/>
      <c r="C829" s="19"/>
      <c r="D829" s="36"/>
      <c r="E829" s="36"/>
      <c r="F829" s="36"/>
      <c r="G829" s="36"/>
      <c r="H829" s="36"/>
      <c r="I829" s="36" t="s">
        <v>189</v>
      </c>
      <c r="J829" s="36"/>
      <c r="K829" s="36" t="s">
        <v>190</v>
      </c>
      <c r="L829" s="41">
        <v>20000</v>
      </c>
    </row>
    <row r="830" spans="2:12" ht="14.25">
      <c r="B830" s="13"/>
      <c r="C830" s="19"/>
      <c r="D830" s="36"/>
      <c r="E830" s="36"/>
      <c r="F830" s="36"/>
      <c r="G830" s="36"/>
      <c r="H830" s="36"/>
      <c r="I830" s="36" t="s">
        <v>191</v>
      </c>
      <c r="J830" s="36"/>
      <c r="K830" s="36" t="s">
        <v>192</v>
      </c>
      <c r="L830" s="41">
        <v>13000</v>
      </c>
    </row>
    <row r="831" spans="2:12" ht="14.25">
      <c r="B831" s="13"/>
      <c r="C831" s="19"/>
      <c r="D831" s="36"/>
      <c r="E831" s="36"/>
      <c r="F831" s="36"/>
      <c r="G831" s="36"/>
      <c r="H831" s="36"/>
      <c r="I831" s="36" t="s">
        <v>193</v>
      </c>
      <c r="J831" s="36"/>
      <c r="K831" s="36" t="s">
        <v>194</v>
      </c>
      <c r="L831" s="41">
        <v>1000</v>
      </c>
    </row>
    <row r="832" spans="2:12" ht="14.25">
      <c r="B832" s="13"/>
      <c r="C832" s="19"/>
      <c r="D832" s="36"/>
      <c r="E832" s="36"/>
      <c r="F832" s="36"/>
      <c r="G832" s="36"/>
      <c r="H832" s="36"/>
      <c r="I832" s="36" t="s">
        <v>195</v>
      </c>
      <c r="J832" s="36"/>
      <c r="K832" s="36" t="s">
        <v>196</v>
      </c>
      <c r="L832" s="41">
        <v>12000</v>
      </c>
    </row>
    <row r="833" spans="2:12" ht="14.25">
      <c r="B833" s="13"/>
      <c r="C833" s="19"/>
      <c r="D833" s="36"/>
      <c r="E833" s="36"/>
      <c r="F833" s="37"/>
      <c r="G833" s="37"/>
      <c r="H833" s="37"/>
      <c r="I833" s="37"/>
      <c r="J833" s="37"/>
      <c r="K833" s="37"/>
      <c r="L833" s="41"/>
    </row>
    <row r="834" spans="2:12" ht="14.25">
      <c r="B834" s="13"/>
      <c r="C834" s="19"/>
      <c r="D834" s="36"/>
      <c r="E834" s="36"/>
      <c r="F834" s="36"/>
      <c r="G834" s="36"/>
      <c r="H834" s="36"/>
      <c r="I834" s="36"/>
      <c r="J834" s="36"/>
      <c r="K834" s="39"/>
      <c r="L834" s="26"/>
    </row>
    <row r="835" spans="2:12" ht="14.25">
      <c r="B835" s="4"/>
      <c r="C835" s="19"/>
      <c r="D835" s="23"/>
      <c r="E835" s="23"/>
      <c r="F835" s="23"/>
      <c r="G835" s="23"/>
      <c r="H835" s="23"/>
      <c r="I835" s="23"/>
      <c r="J835" s="23"/>
      <c r="K835" s="70" t="s">
        <v>233</v>
      </c>
      <c r="L835" s="46">
        <f>SUM(L833,L822)</f>
        <v>246000</v>
      </c>
    </row>
    <row r="836" spans="2:12" ht="14.25">
      <c r="B836" s="9"/>
      <c r="C836" s="19"/>
      <c r="D836" s="47"/>
      <c r="E836" s="47"/>
      <c r="F836" s="47"/>
      <c r="G836" s="47"/>
      <c r="H836" s="47"/>
      <c r="I836" s="47"/>
      <c r="J836" s="47"/>
      <c r="K836" s="47"/>
      <c r="L836" s="26"/>
    </row>
    <row r="837" spans="2:12" ht="32.25" customHeight="1">
      <c r="B837" s="6">
        <v>4</v>
      </c>
      <c r="C837" s="19"/>
      <c r="D837" s="70">
        <v>4</v>
      </c>
      <c r="E837" s="32" t="s">
        <v>362</v>
      </c>
      <c r="F837" s="70"/>
      <c r="G837" s="70"/>
      <c r="H837" s="70"/>
      <c r="I837" s="70"/>
      <c r="J837" s="70"/>
      <c r="K837" s="49" t="s">
        <v>482</v>
      </c>
      <c r="L837" s="89" t="s">
        <v>577</v>
      </c>
    </row>
    <row r="838" spans="2:12" ht="14.25">
      <c r="B838" s="13"/>
      <c r="C838" s="19"/>
      <c r="D838" s="36"/>
      <c r="E838" s="36"/>
      <c r="F838" s="36"/>
      <c r="G838" s="36"/>
      <c r="H838" s="36"/>
      <c r="I838" s="36"/>
      <c r="J838" s="36"/>
      <c r="K838" s="36"/>
      <c r="L838" s="55"/>
    </row>
    <row r="839" spans="2:12" ht="15.75" customHeight="1">
      <c r="B839" s="13"/>
      <c r="C839" s="19"/>
      <c r="D839" s="36"/>
      <c r="E839" s="36"/>
      <c r="F839" s="37">
        <v>44</v>
      </c>
      <c r="G839" s="37"/>
      <c r="H839" s="37"/>
      <c r="I839" s="37"/>
      <c r="J839" s="37"/>
      <c r="K839" s="37" t="s">
        <v>186</v>
      </c>
      <c r="L839" s="41">
        <f>SUM(L840)</f>
        <v>4797000</v>
      </c>
    </row>
    <row r="840" spans="2:12" ht="17.25" customHeight="1">
      <c r="B840" s="13"/>
      <c r="C840" s="19"/>
      <c r="D840" s="36"/>
      <c r="E840" s="36"/>
      <c r="F840" s="36"/>
      <c r="G840" s="36">
        <v>441</v>
      </c>
      <c r="H840" s="36"/>
      <c r="I840" s="36"/>
      <c r="J840" s="36"/>
      <c r="K840" s="39" t="s">
        <v>186</v>
      </c>
      <c r="L840" s="41">
        <f>SUM(L841:L842,L868,L872,L878)</f>
        <v>4797000</v>
      </c>
    </row>
    <row r="841" spans="2:12" ht="28.5">
      <c r="B841" s="13"/>
      <c r="C841" s="19"/>
      <c r="D841" s="36"/>
      <c r="E841" s="36"/>
      <c r="F841" s="36"/>
      <c r="G841" s="36"/>
      <c r="H841" s="36" t="s">
        <v>197</v>
      </c>
      <c r="I841" s="36"/>
      <c r="J841" s="36"/>
      <c r="K841" s="39" t="s">
        <v>198</v>
      </c>
      <c r="L841" s="55"/>
    </row>
    <row r="842" spans="2:12" ht="17.25" customHeight="1">
      <c r="B842" s="13"/>
      <c r="C842" s="19"/>
      <c r="D842" s="36"/>
      <c r="E842" s="36"/>
      <c r="F842" s="36"/>
      <c r="G842" s="36"/>
      <c r="H842" s="36" t="s">
        <v>199</v>
      </c>
      <c r="I842" s="36"/>
      <c r="J842" s="36"/>
      <c r="K842" s="39" t="s">
        <v>200</v>
      </c>
      <c r="L842" s="41">
        <f>SUM(L844,L845,L853,L862)</f>
        <v>3050000</v>
      </c>
    </row>
    <row r="843" spans="2:12" ht="14.25">
      <c r="B843" s="13"/>
      <c r="C843" s="19"/>
      <c r="D843" s="36"/>
      <c r="E843" s="36"/>
      <c r="F843" s="36"/>
      <c r="G843" s="36"/>
      <c r="H843" s="36"/>
      <c r="I843" s="36"/>
      <c r="J843" s="36"/>
      <c r="K843" s="39"/>
      <c r="L843" s="55"/>
    </row>
    <row r="844" spans="2:12" ht="28.5">
      <c r="B844" s="13"/>
      <c r="C844" s="19"/>
      <c r="D844" s="36"/>
      <c r="E844" s="36"/>
      <c r="F844" s="36"/>
      <c r="G844" s="36"/>
      <c r="H844" s="36"/>
      <c r="I844" s="36" t="s">
        <v>478</v>
      </c>
      <c r="J844" s="36"/>
      <c r="K844" s="76" t="s">
        <v>479</v>
      </c>
      <c r="L844" s="41">
        <v>20000</v>
      </c>
    </row>
    <row r="845" spans="2:12" ht="14.25">
      <c r="B845" s="13"/>
      <c r="C845" s="19"/>
      <c r="D845" s="36"/>
      <c r="E845" s="36"/>
      <c r="F845" s="36"/>
      <c r="G845" s="36"/>
      <c r="H845" s="36"/>
      <c r="I845" s="36" t="s">
        <v>202</v>
      </c>
      <c r="J845" s="36"/>
      <c r="K845" s="76" t="s">
        <v>203</v>
      </c>
      <c r="L845" s="41">
        <f>SUM(L846:L852)</f>
        <v>420000</v>
      </c>
    </row>
    <row r="846" spans="2:12" ht="28.5">
      <c r="B846" s="13"/>
      <c r="C846" s="19"/>
      <c r="D846" s="36"/>
      <c r="E846" s="36"/>
      <c r="F846" s="36"/>
      <c r="G846" s="36"/>
      <c r="H846" s="36"/>
      <c r="I846" s="36"/>
      <c r="J846" s="36" t="s">
        <v>204</v>
      </c>
      <c r="K846" s="76" t="s">
        <v>578</v>
      </c>
      <c r="L846" s="41">
        <v>250000</v>
      </c>
    </row>
    <row r="847" spans="2:12" ht="14.25">
      <c r="B847" s="13"/>
      <c r="C847" s="19"/>
      <c r="D847" s="36"/>
      <c r="E847" s="36"/>
      <c r="F847" s="36"/>
      <c r="G847" s="36"/>
      <c r="H847" s="36"/>
      <c r="I847" s="36"/>
      <c r="J847" s="36"/>
      <c r="K847" s="76"/>
      <c r="L847" s="41"/>
    </row>
    <row r="848" spans="2:12" ht="14.25">
      <c r="B848" s="13"/>
      <c r="C848" s="19"/>
      <c r="D848" s="36"/>
      <c r="E848" s="36"/>
      <c r="F848" s="36"/>
      <c r="G848" s="36"/>
      <c r="H848" s="36"/>
      <c r="I848" s="36"/>
      <c r="J848" s="36"/>
      <c r="K848" s="76"/>
      <c r="L848" s="41"/>
    </row>
    <row r="849" spans="2:12" ht="28.5">
      <c r="B849" s="13"/>
      <c r="C849" s="19"/>
      <c r="D849" s="36"/>
      <c r="E849" s="36"/>
      <c r="F849" s="36"/>
      <c r="G849" s="36"/>
      <c r="H849" s="36"/>
      <c r="I849" s="36"/>
      <c r="J849" s="36" t="s">
        <v>460</v>
      </c>
      <c r="K849" s="76" t="s">
        <v>537</v>
      </c>
      <c r="L849" s="41">
        <v>100000</v>
      </c>
    </row>
    <row r="850" spans="2:12" ht="42.75">
      <c r="B850" s="13"/>
      <c r="C850" s="19"/>
      <c r="D850" s="36"/>
      <c r="E850" s="36"/>
      <c r="F850" s="36"/>
      <c r="G850" s="36"/>
      <c r="H850" s="36"/>
      <c r="I850" s="36"/>
      <c r="J850" s="36" t="s">
        <v>464</v>
      </c>
      <c r="K850" s="76" t="s">
        <v>579</v>
      </c>
      <c r="L850" s="41">
        <v>40000</v>
      </c>
    </row>
    <row r="851" spans="2:12" ht="20.25" customHeight="1">
      <c r="B851" s="13"/>
      <c r="C851" s="19"/>
      <c r="D851" s="36"/>
      <c r="E851" s="36"/>
      <c r="F851" s="36"/>
      <c r="G851" s="36"/>
      <c r="H851" s="36"/>
      <c r="I851" s="36"/>
      <c r="J851" s="36" t="s">
        <v>465</v>
      </c>
      <c r="K851" s="76" t="s">
        <v>580</v>
      </c>
      <c r="L851" s="41">
        <v>30000</v>
      </c>
    </row>
    <row r="852" spans="2:12" ht="14.25">
      <c r="B852" s="13"/>
      <c r="C852" s="19"/>
      <c r="D852" s="36"/>
      <c r="E852" s="36"/>
      <c r="F852" s="36"/>
      <c r="G852" s="36"/>
      <c r="H852" s="36"/>
      <c r="I852" s="36"/>
      <c r="J852" s="36"/>
      <c r="K852" s="76"/>
      <c r="L852" s="41"/>
    </row>
    <row r="853" spans="2:12" ht="14.25">
      <c r="B853" s="13"/>
      <c r="C853" s="19"/>
      <c r="D853" s="36"/>
      <c r="E853" s="36"/>
      <c r="F853" s="36"/>
      <c r="G853" s="36"/>
      <c r="H853" s="36"/>
      <c r="I853" s="36" t="s">
        <v>205</v>
      </c>
      <c r="J853" s="36"/>
      <c r="K853" s="76" t="s">
        <v>206</v>
      </c>
      <c r="L853" s="41">
        <f>SUM(L856:L860)</f>
        <v>2160000</v>
      </c>
    </row>
    <row r="854" spans="2:12" ht="14.25">
      <c r="B854" s="13"/>
      <c r="C854" s="19"/>
      <c r="D854" s="36"/>
      <c r="E854" s="36"/>
      <c r="F854" s="36"/>
      <c r="G854" s="36"/>
      <c r="H854" s="36"/>
      <c r="I854" s="36"/>
      <c r="J854" s="36"/>
      <c r="K854" s="76"/>
      <c r="L854" s="41"/>
    </row>
    <row r="855" spans="2:12" ht="14.25">
      <c r="B855" s="13"/>
      <c r="C855" s="19"/>
      <c r="D855" s="36"/>
      <c r="E855" s="36"/>
      <c r="F855" s="36"/>
      <c r="G855" s="36"/>
      <c r="H855" s="36"/>
      <c r="I855" s="36"/>
      <c r="J855" s="36"/>
      <c r="K855" s="76"/>
      <c r="L855" s="41"/>
    </row>
    <row r="856" spans="2:12" ht="14.25">
      <c r="B856" s="13"/>
      <c r="C856" s="19"/>
      <c r="D856" s="36"/>
      <c r="E856" s="36"/>
      <c r="F856" s="36"/>
      <c r="G856" s="36"/>
      <c r="H856" s="36"/>
      <c r="I856" s="36"/>
      <c r="K856" s="76"/>
      <c r="L856" s="41"/>
    </row>
    <row r="857" spans="2:12" ht="28.5">
      <c r="B857" s="13"/>
      <c r="C857" s="19"/>
      <c r="D857" s="36"/>
      <c r="E857" s="36"/>
      <c r="F857" s="36"/>
      <c r="G857" s="36"/>
      <c r="H857" s="36"/>
      <c r="I857" s="36"/>
      <c r="J857" s="36" t="s">
        <v>207</v>
      </c>
      <c r="K857" s="76" t="s">
        <v>602</v>
      </c>
      <c r="L857" s="41">
        <v>300000</v>
      </c>
    </row>
    <row r="858" spans="2:12" ht="57">
      <c r="B858" s="13"/>
      <c r="C858" s="19"/>
      <c r="D858" s="36"/>
      <c r="E858" s="36"/>
      <c r="F858" s="36"/>
      <c r="G858" s="36"/>
      <c r="H858" s="36"/>
      <c r="I858" s="36"/>
      <c r="J858" s="77" t="s">
        <v>375</v>
      </c>
      <c r="K858" s="76" t="s">
        <v>576</v>
      </c>
      <c r="L858" s="41">
        <v>1330000</v>
      </c>
    </row>
    <row r="859" spans="2:12" ht="42.75">
      <c r="B859" s="13"/>
      <c r="C859" s="19"/>
      <c r="D859" s="36"/>
      <c r="E859" s="36"/>
      <c r="F859" s="36"/>
      <c r="G859" s="36"/>
      <c r="H859" s="36"/>
      <c r="I859" s="36"/>
      <c r="J859" s="77" t="s">
        <v>376</v>
      </c>
      <c r="K859" s="76" t="s">
        <v>547</v>
      </c>
      <c r="L859" s="41">
        <v>530000</v>
      </c>
    </row>
    <row r="860" spans="2:12" ht="14.25">
      <c r="B860" s="13"/>
      <c r="C860" s="19"/>
      <c r="D860" s="36"/>
      <c r="E860" s="36"/>
      <c r="F860" s="36"/>
      <c r="G860" s="36"/>
      <c r="H860" s="36"/>
      <c r="I860" s="36"/>
      <c r="J860" s="92"/>
      <c r="K860" s="76"/>
      <c r="L860" s="41"/>
    </row>
    <row r="861" spans="2:12" ht="14.25">
      <c r="B861" s="13"/>
      <c r="C861" s="19"/>
      <c r="D861" s="36"/>
      <c r="E861" s="36"/>
      <c r="F861" s="36"/>
      <c r="G861" s="36"/>
      <c r="H861" s="36"/>
      <c r="I861" s="36"/>
      <c r="J861" s="77"/>
      <c r="K861" s="76"/>
      <c r="L861" s="41"/>
    </row>
    <row r="862" spans="2:12" ht="14.25">
      <c r="B862" s="13"/>
      <c r="C862" s="19"/>
      <c r="D862" s="36"/>
      <c r="E862" s="36"/>
      <c r="F862" s="36"/>
      <c r="G862" s="36"/>
      <c r="H862" s="36"/>
      <c r="I862" s="36" t="s">
        <v>208</v>
      </c>
      <c r="J862" s="36"/>
      <c r="K862" s="76" t="s">
        <v>209</v>
      </c>
      <c r="L862" s="41">
        <f>SUM(L863:L865)</f>
        <v>450000</v>
      </c>
    </row>
    <row r="863" spans="2:12" ht="28.5">
      <c r="B863" s="13"/>
      <c r="C863" s="19"/>
      <c r="D863" s="36"/>
      <c r="E863" s="36"/>
      <c r="F863" s="36"/>
      <c r="G863" s="36"/>
      <c r="H863" s="36"/>
      <c r="I863" s="36"/>
      <c r="J863" s="36" t="s">
        <v>210</v>
      </c>
      <c r="K863" s="76" t="s">
        <v>490</v>
      </c>
      <c r="L863" s="41">
        <v>0</v>
      </c>
    </row>
    <row r="864" spans="2:12" ht="42.75">
      <c r="B864" s="13"/>
      <c r="C864" s="19"/>
      <c r="D864" s="36"/>
      <c r="E864" s="36"/>
      <c r="F864" s="36"/>
      <c r="G864" s="36"/>
      <c r="H864" s="36"/>
      <c r="I864" s="36"/>
      <c r="J864" s="36" t="s">
        <v>513</v>
      </c>
      <c r="K864" s="76" t="s">
        <v>514</v>
      </c>
      <c r="L864" s="41">
        <v>400000</v>
      </c>
    </row>
    <row r="865" spans="2:12" ht="42.75">
      <c r="B865" s="13"/>
      <c r="C865" s="19"/>
      <c r="D865" s="36"/>
      <c r="E865" s="36"/>
      <c r="F865" s="36"/>
      <c r="G865" s="36"/>
      <c r="H865" s="36"/>
      <c r="I865" s="36"/>
      <c r="J865" s="36" t="s">
        <v>515</v>
      </c>
      <c r="K865" s="76" t="s">
        <v>538</v>
      </c>
      <c r="L865" s="41">
        <v>50000</v>
      </c>
    </row>
    <row r="866" spans="2:12" ht="14.25">
      <c r="B866" s="13"/>
      <c r="C866" s="19"/>
      <c r="D866" s="36"/>
      <c r="E866" s="36"/>
      <c r="F866" s="36"/>
      <c r="G866" s="36"/>
      <c r="H866" s="36"/>
      <c r="I866" s="36"/>
      <c r="J866" s="36"/>
      <c r="K866" s="76"/>
      <c r="L866" s="41"/>
    </row>
    <row r="867" spans="2:12" ht="14.25">
      <c r="B867" s="13"/>
      <c r="C867" s="19"/>
      <c r="D867" s="36"/>
      <c r="E867" s="36"/>
      <c r="F867" s="36"/>
      <c r="G867" s="36"/>
      <c r="H867" s="36"/>
      <c r="I867" s="36"/>
      <c r="J867" s="36"/>
      <c r="K867" s="76"/>
      <c r="L867" s="41"/>
    </row>
    <row r="868" spans="2:12" ht="20.25" customHeight="1">
      <c r="B868" s="13"/>
      <c r="C868" s="19"/>
      <c r="D868" s="36"/>
      <c r="E868" s="36"/>
      <c r="F868" s="36"/>
      <c r="G868" s="36"/>
      <c r="H868" s="36" t="s">
        <v>214</v>
      </c>
      <c r="I868" s="36"/>
      <c r="J868" s="36"/>
      <c r="K868" s="55" t="s">
        <v>215</v>
      </c>
      <c r="L868" s="41">
        <f>SUM(L869:L871)</f>
        <v>40000</v>
      </c>
    </row>
    <row r="869" spans="2:12" ht="42.75" customHeight="1">
      <c r="B869" s="13"/>
      <c r="C869" s="19"/>
      <c r="D869" s="36"/>
      <c r="E869" s="36"/>
      <c r="F869" s="36"/>
      <c r="G869" s="36"/>
      <c r="H869" s="36"/>
      <c r="I869" s="36" t="s">
        <v>445</v>
      </c>
      <c r="J869" s="36"/>
      <c r="K869" s="76" t="s">
        <v>581</v>
      </c>
      <c r="L869" s="41">
        <v>40000</v>
      </c>
    </row>
    <row r="870" spans="2:12" ht="14.25">
      <c r="B870" s="13"/>
      <c r="C870" s="19"/>
      <c r="D870" s="36"/>
      <c r="E870" s="36"/>
      <c r="F870" s="36"/>
      <c r="G870" s="36"/>
      <c r="H870" s="36"/>
      <c r="I870" s="36"/>
      <c r="J870" s="36"/>
      <c r="K870" s="76"/>
      <c r="L870" s="41"/>
    </row>
    <row r="871" spans="2:12" ht="14.25">
      <c r="B871" s="13"/>
      <c r="C871" s="19"/>
      <c r="D871" s="36"/>
      <c r="E871" s="36"/>
      <c r="F871" s="36"/>
      <c r="G871" s="36"/>
      <c r="H871" s="36"/>
      <c r="I871" s="36"/>
      <c r="J871" s="36"/>
      <c r="K871" s="76"/>
      <c r="L871" s="41"/>
    </row>
    <row r="872" spans="2:12" ht="14.25">
      <c r="B872" s="13"/>
      <c r="C872" s="19"/>
      <c r="D872" s="36"/>
      <c r="E872" s="36"/>
      <c r="F872" s="36"/>
      <c r="G872" s="36"/>
      <c r="H872" s="36" t="s">
        <v>216</v>
      </c>
      <c r="I872" s="36"/>
      <c r="J872" s="36"/>
      <c r="K872" s="76" t="s">
        <v>217</v>
      </c>
      <c r="L872" s="41">
        <f>SUM(L873,L877)</f>
        <v>1557000</v>
      </c>
    </row>
    <row r="873" spans="2:12" ht="28.5">
      <c r="B873" s="13"/>
      <c r="C873" s="19"/>
      <c r="D873" s="36"/>
      <c r="E873" s="36"/>
      <c r="F873" s="36"/>
      <c r="G873" s="36"/>
      <c r="H873" s="36"/>
      <c r="I873" s="36" t="s">
        <v>480</v>
      </c>
      <c r="J873" s="36"/>
      <c r="K873" s="76" t="s">
        <v>569</v>
      </c>
      <c r="L873" s="41">
        <f>SUM(L874:L876)</f>
        <v>1457000</v>
      </c>
    </row>
    <row r="874" spans="2:12" ht="42.75">
      <c r="B874" s="13"/>
      <c r="C874" s="19"/>
      <c r="D874" s="36"/>
      <c r="E874" s="36"/>
      <c r="F874" s="36"/>
      <c r="G874" s="36"/>
      <c r="H874" s="36"/>
      <c r="I874" s="36"/>
      <c r="J874" s="36" t="s">
        <v>568</v>
      </c>
      <c r="K874" s="76" t="s">
        <v>574</v>
      </c>
      <c r="L874" s="41">
        <v>1150000</v>
      </c>
    </row>
    <row r="875" spans="2:12" ht="42.75">
      <c r="B875" s="13"/>
      <c r="C875" s="19"/>
      <c r="D875" s="36"/>
      <c r="E875" s="36"/>
      <c r="F875" s="36"/>
      <c r="G875" s="36"/>
      <c r="H875" s="36"/>
      <c r="I875" s="36"/>
      <c r="J875" s="36" t="s">
        <v>570</v>
      </c>
      <c r="K875" s="76" t="s">
        <v>571</v>
      </c>
      <c r="L875" s="41">
        <v>0</v>
      </c>
    </row>
    <row r="876" spans="2:12" ht="14.25">
      <c r="B876" s="13"/>
      <c r="C876" s="19"/>
      <c r="D876" s="36"/>
      <c r="E876" s="36"/>
      <c r="F876" s="36"/>
      <c r="G876" s="36"/>
      <c r="H876" s="36"/>
      <c r="I876" s="36"/>
      <c r="J876" s="36" t="s">
        <v>572</v>
      </c>
      <c r="K876" s="76" t="s">
        <v>573</v>
      </c>
      <c r="L876" s="41">
        <v>307000</v>
      </c>
    </row>
    <row r="877" spans="2:12" ht="28.5">
      <c r="B877" s="13"/>
      <c r="C877" s="19"/>
      <c r="D877" s="36"/>
      <c r="E877" s="36"/>
      <c r="F877" s="36"/>
      <c r="G877" s="36"/>
      <c r="H877" s="36"/>
      <c r="I877" s="36" t="s">
        <v>481</v>
      </c>
      <c r="J877" s="36"/>
      <c r="K877" s="39" t="s">
        <v>545</v>
      </c>
      <c r="L877" s="41">
        <v>100000</v>
      </c>
    </row>
    <row r="878" spans="2:12" ht="14.25">
      <c r="B878" s="13"/>
      <c r="C878" s="19"/>
      <c r="D878" s="36"/>
      <c r="E878" s="36"/>
      <c r="F878" s="36"/>
      <c r="G878" s="36"/>
      <c r="H878" s="36" t="s">
        <v>211</v>
      </c>
      <c r="I878" s="36"/>
      <c r="J878" s="36"/>
      <c r="K878" s="39" t="s">
        <v>212</v>
      </c>
      <c r="L878" s="41">
        <f>SUM(L879)</f>
        <v>150000</v>
      </c>
    </row>
    <row r="879" spans="2:12" ht="28.5">
      <c r="B879" s="13"/>
      <c r="C879" s="19"/>
      <c r="D879" s="36"/>
      <c r="E879" s="36"/>
      <c r="F879" s="36"/>
      <c r="G879" s="36"/>
      <c r="H879" s="36"/>
      <c r="I879" s="36" t="s">
        <v>213</v>
      </c>
      <c r="J879" s="36"/>
      <c r="K879" s="39" t="s">
        <v>605</v>
      </c>
      <c r="L879" s="41">
        <v>150000</v>
      </c>
    </row>
    <row r="880" spans="2:12" ht="14.25">
      <c r="B880" s="13"/>
      <c r="C880" s="19"/>
      <c r="D880" s="36"/>
      <c r="E880" s="36"/>
      <c r="F880" s="37"/>
      <c r="G880" s="37"/>
      <c r="H880" s="37"/>
      <c r="I880" s="37"/>
      <c r="J880" s="37"/>
      <c r="K880" s="37"/>
      <c r="L880" s="41"/>
    </row>
    <row r="881" spans="2:12" ht="14.25">
      <c r="B881" s="13"/>
      <c r="C881" s="19"/>
      <c r="D881" s="36"/>
      <c r="E881" s="36"/>
      <c r="F881" s="36"/>
      <c r="G881" s="36"/>
      <c r="H881" s="36"/>
      <c r="I881" s="36"/>
      <c r="J881" s="36"/>
      <c r="K881" s="39"/>
      <c r="L881" s="55"/>
    </row>
    <row r="882" spans="2:12" ht="14.25">
      <c r="B882" s="4"/>
      <c r="C882" s="19"/>
      <c r="D882" s="23"/>
      <c r="E882" s="23"/>
      <c r="F882" s="23"/>
      <c r="G882" s="23"/>
      <c r="H882" s="23"/>
      <c r="I882" s="23"/>
      <c r="J882" s="23"/>
      <c r="K882" s="70" t="s">
        <v>234</v>
      </c>
      <c r="L882" s="56">
        <f>SUM(L839)</f>
        <v>4797000</v>
      </c>
    </row>
    <row r="883" spans="2:12" ht="14.25">
      <c r="B883" s="10"/>
      <c r="C883" s="19"/>
      <c r="D883" s="21"/>
      <c r="E883" s="21"/>
      <c r="F883" s="21"/>
      <c r="G883" s="21"/>
      <c r="H883" s="21"/>
      <c r="I883" s="21"/>
      <c r="J883" s="21"/>
      <c r="K883" s="21"/>
      <c r="L883" s="26"/>
    </row>
    <row r="884" spans="2:12" ht="14.25">
      <c r="B884" s="12"/>
      <c r="C884" s="19"/>
      <c r="D884" s="65"/>
      <c r="E884" s="66"/>
      <c r="F884" s="66"/>
      <c r="G884" s="66"/>
      <c r="H884" s="66"/>
      <c r="I884" s="66"/>
      <c r="J884" s="66"/>
      <c r="K884" s="67" t="s">
        <v>283</v>
      </c>
      <c r="L884" s="56">
        <f>SUM(L835,L882)</f>
        <v>5043000</v>
      </c>
    </row>
    <row r="885" spans="2:12" ht="14.25">
      <c r="B885" s="10"/>
      <c r="C885" s="19"/>
      <c r="D885" s="21"/>
      <c r="E885" s="21"/>
      <c r="F885" s="21"/>
      <c r="G885" s="21"/>
      <c r="H885" s="21"/>
      <c r="I885" s="21"/>
      <c r="J885" s="21"/>
      <c r="K885" s="21"/>
      <c r="L885" s="26"/>
    </row>
    <row r="886" spans="2:12" ht="15.75" customHeight="1">
      <c r="B886" s="12"/>
      <c r="C886" s="19"/>
      <c r="D886" s="65"/>
      <c r="E886" s="66"/>
      <c r="F886" s="66"/>
      <c r="G886" s="66"/>
      <c r="H886" s="66"/>
      <c r="I886" s="66"/>
      <c r="J886" s="102" t="s">
        <v>284</v>
      </c>
      <c r="K886" s="103"/>
      <c r="L886" s="54">
        <f>SUM(L812,L884)</f>
        <v>26200000</v>
      </c>
    </row>
    <row r="887" spans="2:12" ht="14.25">
      <c r="B887" s="10"/>
      <c r="C887" s="19"/>
      <c r="D887" s="21"/>
      <c r="E887" s="21"/>
      <c r="F887" s="21"/>
      <c r="G887" s="21"/>
      <c r="H887" s="21"/>
      <c r="I887" s="21"/>
      <c r="J887" s="21"/>
      <c r="K887" s="21"/>
      <c r="L887" s="26"/>
    </row>
    <row r="888" spans="2:12" ht="14.25">
      <c r="B888" s="10"/>
      <c r="C888" s="19"/>
      <c r="D888" s="21"/>
      <c r="E888" s="21"/>
      <c r="F888" s="21"/>
      <c r="G888" s="21"/>
      <c r="H888" s="21"/>
      <c r="I888" s="21"/>
      <c r="J888" s="21"/>
      <c r="K888" s="21"/>
      <c r="L888" s="26"/>
    </row>
    <row r="889" spans="2:12" ht="14.25">
      <c r="B889" s="10"/>
      <c r="C889" s="19"/>
      <c r="D889" s="21"/>
      <c r="E889" s="21"/>
      <c r="F889" s="107" t="s">
        <v>231</v>
      </c>
      <c r="G889" s="97"/>
      <c r="H889" s="23"/>
      <c r="I889" s="23"/>
      <c r="J889" s="23"/>
      <c r="K889" s="23"/>
      <c r="L889" s="23"/>
    </row>
    <row r="890" spans="2:12" ht="13.5" customHeight="1">
      <c r="B890" s="10"/>
      <c r="C890" s="19"/>
      <c r="D890" s="21"/>
      <c r="E890" s="21"/>
      <c r="F890" s="97"/>
      <c r="G890" s="97"/>
      <c r="H890" s="23"/>
      <c r="I890" s="23"/>
      <c r="J890" s="23"/>
      <c r="K890" s="23"/>
      <c r="L890" s="23"/>
    </row>
    <row r="891" spans="2:12" ht="24.75" customHeight="1">
      <c r="B891" s="10"/>
      <c r="C891" s="19"/>
      <c r="D891" s="21"/>
      <c r="E891" s="21"/>
      <c r="F891" s="70" t="s">
        <v>232</v>
      </c>
      <c r="G891" s="70"/>
      <c r="H891" s="70"/>
      <c r="I891" s="23"/>
      <c r="J891" s="23"/>
      <c r="K891" s="35" t="s">
        <v>185</v>
      </c>
      <c r="L891" s="89" t="s">
        <v>577</v>
      </c>
    </row>
    <row r="892" spans="2:12" ht="14.25">
      <c r="B892" s="10"/>
      <c r="C892" s="19"/>
      <c r="D892" s="21"/>
      <c r="E892" s="21"/>
      <c r="F892" s="35">
        <v>1</v>
      </c>
      <c r="G892" s="35">
        <v>2</v>
      </c>
      <c r="H892" s="35">
        <v>3</v>
      </c>
      <c r="I892" s="35">
        <v>4</v>
      </c>
      <c r="J892" s="35"/>
      <c r="K892" s="35">
        <v>5</v>
      </c>
      <c r="L892" s="23"/>
    </row>
    <row r="893" spans="2:12" ht="12.75" customHeight="1">
      <c r="B893" s="10"/>
      <c r="C893" s="19"/>
      <c r="D893" s="21"/>
      <c r="E893" s="21"/>
      <c r="F893" s="36"/>
      <c r="G893" s="36"/>
      <c r="H893" s="36"/>
      <c r="I893" s="36"/>
      <c r="J893" s="36"/>
      <c r="K893" s="36"/>
      <c r="L893" s="78"/>
    </row>
    <row r="894" spans="2:12" ht="19.5" customHeight="1">
      <c r="B894" s="10"/>
      <c r="C894" s="19"/>
      <c r="D894" s="21"/>
      <c r="E894" s="21"/>
      <c r="F894" s="37">
        <v>41</v>
      </c>
      <c r="G894" s="36"/>
      <c r="H894" s="36"/>
      <c r="I894" s="36"/>
      <c r="J894" s="36"/>
      <c r="K894" s="42" t="s">
        <v>2</v>
      </c>
      <c r="L894" s="38">
        <f>SUM(L895,L901,L906,L912,L921,L925,L928,L931,L935)</f>
        <v>12666015</v>
      </c>
    </row>
    <row r="895" spans="2:12" ht="27" customHeight="1">
      <c r="B895" s="10"/>
      <c r="C895" s="19"/>
      <c r="D895" s="21"/>
      <c r="E895" s="21"/>
      <c r="F895" s="36"/>
      <c r="G895" s="55">
        <v>411</v>
      </c>
      <c r="H895" s="55"/>
      <c r="I895" s="55"/>
      <c r="J895" s="55"/>
      <c r="K895" s="76" t="s">
        <v>3</v>
      </c>
      <c r="L895" s="40">
        <f>SUM(L896:L900)</f>
        <v>6812215</v>
      </c>
    </row>
    <row r="896" spans="2:12" ht="14.25">
      <c r="B896" s="10"/>
      <c r="C896" s="19"/>
      <c r="D896" s="21"/>
      <c r="E896" s="21"/>
      <c r="F896" s="36"/>
      <c r="G896" s="36"/>
      <c r="H896" s="36" t="s">
        <v>4</v>
      </c>
      <c r="I896" s="36"/>
      <c r="J896" s="36"/>
      <c r="K896" s="36" t="s">
        <v>5</v>
      </c>
      <c r="L896" s="40">
        <f>SUM(L13,L55,L150,L178,L207,L246,L319,L356,L491,L532,L566,L592,L619,L652,L697,L722,L755,L786)</f>
        <v>4954508</v>
      </c>
    </row>
    <row r="897" spans="2:12" ht="14.25">
      <c r="B897" s="10"/>
      <c r="C897" s="19"/>
      <c r="D897" s="21"/>
      <c r="E897" s="21"/>
      <c r="F897" s="36"/>
      <c r="G897" s="36"/>
      <c r="H897" s="36" t="s">
        <v>6</v>
      </c>
      <c r="I897" s="36"/>
      <c r="J897" s="36"/>
      <c r="K897" s="36" t="s">
        <v>7</v>
      </c>
      <c r="L897" s="40">
        <f>SUM(L14,L56,L151,L179,L208,L247,L320,L357,L492,L533,L567,L593,L620,L653,L698,L723,L756,L787)</f>
        <v>326134</v>
      </c>
    </row>
    <row r="898" spans="2:12" ht="14.25">
      <c r="B898" s="10"/>
      <c r="C898" s="19"/>
      <c r="D898" s="21"/>
      <c r="E898" s="21"/>
      <c r="F898" s="36"/>
      <c r="G898" s="36"/>
      <c r="H898" s="36" t="s">
        <v>8</v>
      </c>
      <c r="I898" s="36"/>
      <c r="J898" s="36"/>
      <c r="K898" s="36" t="s">
        <v>9</v>
      </c>
      <c r="L898" s="40">
        <f>SUM(L15,L57,L152,L180,L209,L248,L321,L358,L493,L534,L568,L594,L621,L654,L699,L724,L757,L788)</f>
        <v>934344</v>
      </c>
    </row>
    <row r="899" spans="2:12" ht="14.25">
      <c r="B899" s="10"/>
      <c r="C899" s="19"/>
      <c r="D899" s="21"/>
      <c r="E899" s="21"/>
      <c r="F899" s="36"/>
      <c r="G899" s="36"/>
      <c r="H899" s="36" t="s">
        <v>16</v>
      </c>
      <c r="I899" s="36"/>
      <c r="J899" s="36"/>
      <c r="K899" s="36" t="s">
        <v>17</v>
      </c>
      <c r="L899" s="40">
        <f>SUM(L19,L61,L156,L184,L213,L252,L325,L362,L497,L538,L572,L598,L625,L658,L703,L728,L761,L792)</f>
        <v>554155</v>
      </c>
    </row>
    <row r="900" spans="2:12" ht="28.5">
      <c r="B900" s="10"/>
      <c r="C900" s="19"/>
      <c r="D900" s="21"/>
      <c r="E900" s="21"/>
      <c r="F900" s="36"/>
      <c r="G900" s="36"/>
      <c r="H900" s="36" t="s">
        <v>25</v>
      </c>
      <c r="I900" s="36"/>
      <c r="J900" s="36"/>
      <c r="K900" s="76" t="s">
        <v>26</v>
      </c>
      <c r="L900" s="40">
        <f>SUM(L25,L67,L162,L190,L219,L258,L331,L368,L503,L544,L578,L604,L631,L664,L709,L734,L767,L798)</f>
        <v>43074</v>
      </c>
    </row>
    <row r="901" spans="2:12" ht="14.25">
      <c r="B901" s="10"/>
      <c r="C901" s="19"/>
      <c r="D901" s="21"/>
      <c r="E901" s="21"/>
      <c r="F901" s="36"/>
      <c r="G901" s="36">
        <v>412</v>
      </c>
      <c r="H901" s="36"/>
      <c r="I901" s="36"/>
      <c r="J901" s="36"/>
      <c r="K901" s="76" t="s">
        <v>27</v>
      </c>
      <c r="L901" s="40">
        <f>SUM(L902:L905)</f>
        <v>374000</v>
      </c>
    </row>
    <row r="902" spans="2:12" ht="14.25">
      <c r="B902" s="10"/>
      <c r="C902" s="19"/>
      <c r="D902" s="21"/>
      <c r="E902" s="21"/>
      <c r="F902" s="36"/>
      <c r="G902" s="36"/>
      <c r="H902" s="36" t="s">
        <v>596</v>
      </c>
      <c r="I902" s="36"/>
      <c r="J902" s="36"/>
      <c r="K902" s="76" t="s">
        <v>599</v>
      </c>
      <c r="L902" s="40">
        <f>SUM(L69)</f>
        <v>100000</v>
      </c>
    </row>
    <row r="903" spans="2:12" ht="14.25">
      <c r="B903" s="10"/>
      <c r="C903" s="19"/>
      <c r="D903" s="21"/>
      <c r="E903" s="21"/>
      <c r="F903" s="36"/>
      <c r="G903" s="36"/>
      <c r="H903" s="36" t="s">
        <v>138</v>
      </c>
      <c r="I903" s="36"/>
      <c r="J903" s="36"/>
      <c r="K903" s="76" t="s">
        <v>139</v>
      </c>
      <c r="L903" s="40">
        <f>SUM(L27,L70)</f>
        <v>20000</v>
      </c>
    </row>
    <row r="904" spans="2:12" ht="57">
      <c r="B904" s="10"/>
      <c r="C904" s="19"/>
      <c r="D904" s="21"/>
      <c r="E904" s="21"/>
      <c r="F904" s="36"/>
      <c r="G904" s="36"/>
      <c r="H904" s="36" t="s">
        <v>28</v>
      </c>
      <c r="I904" s="36"/>
      <c r="J904" s="36"/>
      <c r="K904" s="76" t="s">
        <v>29</v>
      </c>
      <c r="L904" s="40">
        <f>SUM(L29,L221,)</f>
        <v>121000</v>
      </c>
    </row>
    <row r="905" spans="2:12" ht="14.25">
      <c r="B905" s="10"/>
      <c r="C905" s="19"/>
      <c r="D905" s="21"/>
      <c r="E905" s="21"/>
      <c r="F905" s="36"/>
      <c r="G905" s="36"/>
      <c r="H905" s="36" t="s">
        <v>30</v>
      </c>
      <c r="I905" s="36"/>
      <c r="J905" s="36"/>
      <c r="K905" s="76" t="s">
        <v>31</v>
      </c>
      <c r="L905" s="40">
        <f>SUM(L72,L222,L371)</f>
        <v>133000</v>
      </c>
    </row>
    <row r="906" spans="2:12" ht="14.25">
      <c r="B906" s="10"/>
      <c r="C906" s="19"/>
      <c r="D906" s="21"/>
      <c r="E906" s="21"/>
      <c r="F906" s="36"/>
      <c r="G906" s="55">
        <v>413</v>
      </c>
      <c r="H906" s="55"/>
      <c r="I906" s="55"/>
      <c r="J906" s="55"/>
      <c r="K906" s="76" t="s">
        <v>33</v>
      </c>
      <c r="L906" s="40">
        <f>SUM(L907:L911)</f>
        <v>820350</v>
      </c>
    </row>
    <row r="907" spans="2:12" ht="14.25">
      <c r="B907" s="10"/>
      <c r="C907" s="19"/>
      <c r="D907" s="21"/>
      <c r="E907" s="21"/>
      <c r="F907" s="36"/>
      <c r="G907" s="55"/>
      <c r="H907" s="55" t="s">
        <v>34</v>
      </c>
      <c r="I907" s="55"/>
      <c r="J907" s="55"/>
      <c r="K907" s="76" t="s">
        <v>35</v>
      </c>
      <c r="L907" s="40">
        <f>SUM(L260,L606,L633,L666,L769)</f>
        <v>125000</v>
      </c>
    </row>
    <row r="908" spans="2:12" ht="14.25">
      <c r="B908" s="10"/>
      <c r="C908" s="19"/>
      <c r="D908" s="21"/>
      <c r="E908" s="21"/>
      <c r="F908" s="36"/>
      <c r="G908" s="55"/>
      <c r="H908" s="55" t="s">
        <v>93</v>
      </c>
      <c r="I908" s="55"/>
      <c r="J908" s="55"/>
      <c r="K908" s="76" t="s">
        <v>94</v>
      </c>
      <c r="L908" s="40">
        <f>SUM(L31,L78,L164,L224,L262,L505,L546,L672,L737,)</f>
        <v>20350</v>
      </c>
    </row>
    <row r="909" spans="2:12" ht="14.25">
      <c r="B909" s="10"/>
      <c r="C909" s="19"/>
      <c r="D909" s="21"/>
      <c r="E909" s="21"/>
      <c r="F909" s="36"/>
      <c r="G909" s="55"/>
      <c r="H909" s="55" t="s">
        <v>40</v>
      </c>
      <c r="I909" s="55"/>
      <c r="J909" s="55"/>
      <c r="K909" s="76" t="s">
        <v>41</v>
      </c>
      <c r="L909" s="40">
        <f>SUM(L226,L507,L674)</f>
        <v>360000</v>
      </c>
    </row>
    <row r="910" spans="2:12" ht="14.25">
      <c r="B910" s="10"/>
      <c r="C910" s="19"/>
      <c r="D910" s="21"/>
      <c r="E910" s="21"/>
      <c r="F910" s="36"/>
      <c r="G910" s="55"/>
      <c r="H910" s="55" t="s">
        <v>97</v>
      </c>
      <c r="I910" s="55"/>
      <c r="J910" s="55"/>
      <c r="K910" s="76" t="s">
        <v>98</v>
      </c>
      <c r="L910" s="40">
        <f>SUM(L228,L264,L676)</f>
        <v>315000</v>
      </c>
    </row>
    <row r="911" spans="2:12" ht="14.25">
      <c r="B911" s="10"/>
      <c r="C911" s="19"/>
      <c r="D911" s="21"/>
      <c r="E911" s="21"/>
      <c r="F911" s="36"/>
      <c r="G911" s="55"/>
      <c r="H911" s="55" t="s">
        <v>277</v>
      </c>
      <c r="I911" s="55"/>
      <c r="J911" s="55"/>
      <c r="K911" s="76" t="s">
        <v>278</v>
      </c>
      <c r="L911" s="40">
        <f>SUM(L192)</f>
        <v>0</v>
      </c>
    </row>
    <row r="912" spans="2:12" ht="14.25">
      <c r="B912" s="10"/>
      <c r="C912" s="19"/>
      <c r="D912" s="21"/>
      <c r="E912" s="21"/>
      <c r="F912" s="36"/>
      <c r="G912" s="55">
        <v>414</v>
      </c>
      <c r="H912" s="55"/>
      <c r="I912" s="55"/>
      <c r="J912" s="55"/>
      <c r="K912" s="76" t="s">
        <v>44</v>
      </c>
      <c r="L912" s="40">
        <f>SUM(L913:L920)</f>
        <v>564300</v>
      </c>
    </row>
    <row r="913" spans="2:12" ht="14.25">
      <c r="B913" s="10"/>
      <c r="C913" s="19"/>
      <c r="D913" s="21"/>
      <c r="E913" s="21"/>
      <c r="F913" s="36"/>
      <c r="G913" s="55"/>
      <c r="H913" s="55" t="s">
        <v>45</v>
      </c>
      <c r="I913" s="55"/>
      <c r="J913" s="55"/>
      <c r="K913" s="76" t="s">
        <v>46</v>
      </c>
      <c r="L913" s="40">
        <f>SUM(L81)</f>
        <v>28000</v>
      </c>
    </row>
    <row r="914" spans="2:12" ht="14.25">
      <c r="B914" s="10"/>
      <c r="C914" s="19"/>
      <c r="D914" s="21"/>
      <c r="E914" s="21"/>
      <c r="F914" s="36"/>
      <c r="G914" s="55"/>
      <c r="H914" s="55" t="s">
        <v>47</v>
      </c>
      <c r="I914" s="55"/>
      <c r="J914" s="55"/>
      <c r="K914" s="76" t="s">
        <v>48</v>
      </c>
      <c r="L914" s="40">
        <f>SUM(L84,)</f>
        <v>22000</v>
      </c>
    </row>
    <row r="915" spans="2:12" ht="42.75">
      <c r="B915" s="10"/>
      <c r="C915" s="19"/>
      <c r="D915" s="21"/>
      <c r="E915" s="21"/>
      <c r="F915" s="36"/>
      <c r="G915" s="55"/>
      <c r="H915" s="55" t="s">
        <v>49</v>
      </c>
      <c r="I915" s="55"/>
      <c r="J915" s="55"/>
      <c r="K915" s="76" t="s">
        <v>50</v>
      </c>
      <c r="L915" s="40">
        <f>SUM(L268,L679)</f>
        <v>68000</v>
      </c>
    </row>
    <row r="916" spans="2:12" ht="28.5">
      <c r="B916" s="10"/>
      <c r="C916" s="19"/>
      <c r="D916" s="21"/>
      <c r="E916" s="21"/>
      <c r="F916" s="36"/>
      <c r="G916" s="55"/>
      <c r="H916" s="55" t="s">
        <v>51</v>
      </c>
      <c r="I916" s="55"/>
      <c r="J916" s="55"/>
      <c r="K916" s="76" t="s">
        <v>52</v>
      </c>
      <c r="L916" s="40">
        <f>SUM(L269)</f>
        <v>15000</v>
      </c>
    </row>
    <row r="917" spans="2:12" ht="28.5">
      <c r="B917" s="10"/>
      <c r="C917" s="19"/>
      <c r="D917" s="21"/>
      <c r="E917" s="21"/>
      <c r="F917" s="36"/>
      <c r="G917" s="55"/>
      <c r="H917" s="55" t="s">
        <v>121</v>
      </c>
      <c r="I917" s="55"/>
      <c r="J917" s="55"/>
      <c r="K917" s="76" t="s">
        <v>122</v>
      </c>
      <c r="L917" s="40">
        <f>SUM(L550)</f>
        <v>2000</v>
      </c>
    </row>
    <row r="918" spans="2:12" ht="28.5">
      <c r="B918" s="10"/>
      <c r="C918" s="19"/>
      <c r="D918" s="21"/>
      <c r="E918" s="21"/>
      <c r="F918" s="36"/>
      <c r="G918" s="55"/>
      <c r="H918" s="55" t="s">
        <v>110</v>
      </c>
      <c r="I918" s="55"/>
      <c r="J918" s="55"/>
      <c r="K918" s="76" t="s">
        <v>150</v>
      </c>
      <c r="L918" s="40">
        <f>SUM(L86,L194,L270,L334,L377,L742,L801)</f>
        <v>101000</v>
      </c>
    </row>
    <row r="919" spans="2:12" ht="14.25">
      <c r="B919" s="10"/>
      <c r="C919" s="19"/>
      <c r="D919" s="21"/>
      <c r="E919" s="21"/>
      <c r="F919" s="36"/>
      <c r="G919" s="55"/>
      <c r="H919" s="55" t="s">
        <v>151</v>
      </c>
      <c r="I919" s="55"/>
      <c r="J919" s="55"/>
      <c r="K919" s="76" t="s">
        <v>152</v>
      </c>
      <c r="L919" s="40">
        <f>SUM(L90)</f>
        <v>9000</v>
      </c>
    </row>
    <row r="920" spans="2:12" ht="14.25">
      <c r="B920" s="10"/>
      <c r="C920" s="19"/>
      <c r="D920" s="21"/>
      <c r="E920" s="21"/>
      <c r="F920" s="36"/>
      <c r="G920" s="55"/>
      <c r="H920" s="55" t="s">
        <v>100</v>
      </c>
      <c r="I920" s="55"/>
      <c r="J920" s="55"/>
      <c r="K920" s="76" t="s">
        <v>101</v>
      </c>
      <c r="L920" s="40">
        <f>SUM(L36,L91,L195,L380,L512,L552,L639,L681)</f>
        <v>319300</v>
      </c>
    </row>
    <row r="921" spans="2:12" ht="14.25">
      <c r="B921" s="10"/>
      <c r="C921" s="19"/>
      <c r="D921" s="21"/>
      <c r="E921" s="21"/>
      <c r="F921" s="36"/>
      <c r="G921" s="55">
        <v>415</v>
      </c>
      <c r="H921" s="55"/>
      <c r="I921" s="55"/>
      <c r="J921" s="55"/>
      <c r="K921" s="76" t="s">
        <v>133</v>
      </c>
      <c r="L921" s="40">
        <f>SUM(L922,L923,L924)</f>
        <v>1942000</v>
      </c>
    </row>
    <row r="922" spans="2:12" ht="28.5">
      <c r="B922" s="10"/>
      <c r="C922" s="19"/>
      <c r="D922" s="21"/>
      <c r="E922" s="21"/>
      <c r="F922" s="36"/>
      <c r="G922" s="55"/>
      <c r="H922" s="55" t="s">
        <v>281</v>
      </c>
      <c r="I922" s="55"/>
      <c r="J922" s="55"/>
      <c r="K922" s="76" t="s">
        <v>282</v>
      </c>
      <c r="L922" s="40">
        <f>SUM(L517)</f>
        <v>1885000</v>
      </c>
    </row>
    <row r="923" spans="2:12" ht="30" customHeight="1">
      <c r="B923" s="10"/>
      <c r="C923" s="19"/>
      <c r="D923" s="21"/>
      <c r="E923" s="21"/>
      <c r="F923" s="36"/>
      <c r="G923" s="36"/>
      <c r="H923" s="36" t="s">
        <v>442</v>
      </c>
      <c r="I923" s="36"/>
      <c r="J923" s="36"/>
      <c r="K923" s="39" t="s">
        <v>443</v>
      </c>
      <c r="L923" s="40">
        <f>SUM(L339)</f>
        <v>10000</v>
      </c>
    </row>
    <row r="924" spans="2:12" ht="42.75">
      <c r="B924" s="10"/>
      <c r="C924" s="19"/>
      <c r="D924" s="21"/>
      <c r="E924" s="21"/>
      <c r="F924" s="36"/>
      <c r="G924" s="36"/>
      <c r="H924" s="36" t="s">
        <v>134</v>
      </c>
      <c r="I924" s="36"/>
      <c r="J924" s="36"/>
      <c r="K924" s="39" t="s">
        <v>135</v>
      </c>
      <c r="L924" s="40">
        <f>SUM(L685)</f>
        <v>47000</v>
      </c>
    </row>
    <row r="925" spans="2:12" ht="14.25">
      <c r="B925" s="10"/>
      <c r="C925" s="19"/>
      <c r="D925" s="21"/>
      <c r="E925" s="21"/>
      <c r="F925" s="36"/>
      <c r="G925" s="36">
        <v>416</v>
      </c>
      <c r="H925" s="36"/>
      <c r="I925" s="36"/>
      <c r="J925" s="36"/>
      <c r="K925" s="39" t="s">
        <v>158</v>
      </c>
      <c r="L925" s="40">
        <f>SUM(L926,L927)</f>
        <v>585000</v>
      </c>
    </row>
    <row r="926" spans="2:12" ht="14.25">
      <c r="B926" s="10"/>
      <c r="C926" s="19"/>
      <c r="D926" s="21"/>
      <c r="E926" s="21"/>
      <c r="F926" s="36"/>
      <c r="G926" s="36"/>
      <c r="H926" s="36" t="s">
        <v>159</v>
      </c>
      <c r="I926" s="36"/>
      <c r="J926" s="36"/>
      <c r="K926" s="39" t="s">
        <v>160</v>
      </c>
      <c r="L926" s="40">
        <f>SUM(L274)</f>
        <v>0</v>
      </c>
    </row>
    <row r="927" spans="2:12" ht="28.5">
      <c r="B927" s="10"/>
      <c r="C927" s="19"/>
      <c r="D927" s="21"/>
      <c r="E927" s="21"/>
      <c r="F927" s="36"/>
      <c r="G927" s="36"/>
      <c r="H927" s="36" t="s">
        <v>388</v>
      </c>
      <c r="I927" s="36"/>
      <c r="J927" s="36"/>
      <c r="K927" s="39" t="s">
        <v>389</v>
      </c>
      <c r="L927" s="40">
        <f>SUM(L276)</f>
        <v>585000</v>
      </c>
    </row>
    <row r="928" spans="2:12" ht="14.25">
      <c r="B928" s="10"/>
      <c r="C928" s="19"/>
      <c r="D928" s="21"/>
      <c r="E928" s="21"/>
      <c r="F928" s="36"/>
      <c r="G928" s="36">
        <v>417</v>
      </c>
      <c r="H928" s="36"/>
      <c r="I928" s="36"/>
      <c r="J928" s="36"/>
      <c r="K928" s="39" t="s">
        <v>162</v>
      </c>
      <c r="L928" s="40">
        <f>SUM(L929:L930)</f>
        <v>263100</v>
      </c>
    </row>
    <row r="929" spans="2:12" ht="14.25">
      <c r="B929" s="10"/>
      <c r="C929" s="19"/>
      <c r="D929" s="21"/>
      <c r="E929" s="21"/>
      <c r="F929" s="36"/>
      <c r="G929" s="36"/>
      <c r="H929" s="36" t="s">
        <v>163</v>
      </c>
      <c r="I929" s="36"/>
      <c r="J929" s="36"/>
      <c r="K929" s="39" t="s">
        <v>165</v>
      </c>
      <c r="L929" s="40">
        <f>SUM(L101,L383)</f>
        <v>222100</v>
      </c>
    </row>
    <row r="930" spans="2:12" ht="14.25">
      <c r="B930" s="10"/>
      <c r="C930" s="19"/>
      <c r="D930" s="21"/>
      <c r="E930" s="21"/>
      <c r="F930" s="36"/>
      <c r="G930" s="36"/>
      <c r="H930" s="36" t="s">
        <v>164</v>
      </c>
      <c r="I930" s="36"/>
      <c r="J930" s="36"/>
      <c r="K930" s="39" t="s">
        <v>166</v>
      </c>
      <c r="L930" s="40">
        <f>SUM(L102)</f>
        <v>41000</v>
      </c>
    </row>
    <row r="931" spans="2:12" ht="14.25">
      <c r="B931" s="10"/>
      <c r="C931" s="19"/>
      <c r="D931" s="21"/>
      <c r="E931" s="21"/>
      <c r="F931" s="36"/>
      <c r="G931" s="55">
        <v>418</v>
      </c>
      <c r="H931" s="55"/>
      <c r="I931" s="55"/>
      <c r="J931" s="55"/>
      <c r="K931" s="87" t="s">
        <v>517</v>
      </c>
      <c r="L931" s="40">
        <f>SUM(L932:L933)</f>
        <v>814000</v>
      </c>
    </row>
    <row r="932" spans="2:12" ht="28.5">
      <c r="B932" s="10"/>
      <c r="C932" s="19"/>
      <c r="D932" s="21"/>
      <c r="E932" s="21"/>
      <c r="F932" s="36"/>
      <c r="G932" s="36"/>
      <c r="H932" s="36" t="s">
        <v>280</v>
      </c>
      <c r="I932" s="36"/>
      <c r="J932" s="36"/>
      <c r="K932" s="76" t="s">
        <v>279</v>
      </c>
      <c r="L932" s="40">
        <f>SUM(L279,L519)</f>
        <v>814000</v>
      </c>
    </row>
    <row r="933" spans="2:12" ht="14.25">
      <c r="B933" s="10"/>
      <c r="C933" s="19"/>
      <c r="D933" s="21"/>
      <c r="E933" s="21"/>
      <c r="F933" s="36"/>
      <c r="G933" s="36"/>
      <c r="H933" s="36"/>
      <c r="I933" s="36"/>
      <c r="J933" s="36"/>
      <c r="K933" s="39"/>
      <c r="L933" s="41"/>
    </row>
    <row r="934" spans="2:12" ht="14.25">
      <c r="B934" s="10"/>
      <c r="C934" s="19"/>
      <c r="D934" s="21"/>
      <c r="E934" s="21"/>
      <c r="F934" s="36"/>
      <c r="G934" s="36"/>
      <c r="H934" s="36"/>
      <c r="I934" s="36"/>
      <c r="J934" s="36"/>
      <c r="K934" s="39"/>
      <c r="L934" s="55"/>
    </row>
    <row r="935" spans="2:12" ht="14.25">
      <c r="B935" s="10"/>
      <c r="C935" s="19"/>
      <c r="D935" s="21"/>
      <c r="E935" s="21"/>
      <c r="F935" s="36"/>
      <c r="G935" s="36">
        <v>419</v>
      </c>
      <c r="H935" s="36"/>
      <c r="I935" s="36"/>
      <c r="J935" s="36"/>
      <c r="K935" s="39" t="s">
        <v>117</v>
      </c>
      <c r="L935" s="40">
        <f>SUM(L936:L940)</f>
        <v>491050</v>
      </c>
    </row>
    <row r="936" spans="2:12" ht="28.5">
      <c r="B936" s="10"/>
      <c r="C936" s="19"/>
      <c r="D936" s="21"/>
      <c r="E936" s="21"/>
      <c r="F936" s="36"/>
      <c r="G936" s="36"/>
      <c r="H936" s="36" t="s">
        <v>582</v>
      </c>
      <c r="I936" s="36"/>
      <c r="J936" s="36"/>
      <c r="K936" s="39" t="s">
        <v>587</v>
      </c>
      <c r="L936" s="88">
        <f>SUM(L104)</f>
        <v>250000</v>
      </c>
    </row>
    <row r="937" spans="2:12" ht="28.5">
      <c r="B937" s="10"/>
      <c r="C937" s="19"/>
      <c r="D937" s="21"/>
      <c r="E937" s="21"/>
      <c r="F937" s="36"/>
      <c r="G937" s="36"/>
      <c r="H937" s="36" t="s">
        <v>486</v>
      </c>
      <c r="I937" s="36"/>
      <c r="J937" s="36"/>
      <c r="K937" s="39" t="s">
        <v>487</v>
      </c>
      <c r="L937" s="40">
        <f>SUM(L556)</f>
        <v>80000</v>
      </c>
    </row>
    <row r="938" spans="2:12" ht="14.25">
      <c r="B938" s="10"/>
      <c r="C938" s="19"/>
      <c r="D938" s="21"/>
      <c r="E938" s="21"/>
      <c r="F938" s="36"/>
      <c r="G938" s="36"/>
      <c r="H938" s="36" t="s">
        <v>118</v>
      </c>
      <c r="I938" s="36"/>
      <c r="J938" s="36"/>
      <c r="K938" s="39" t="s">
        <v>102</v>
      </c>
      <c r="L938" s="40">
        <f>SUM(L289,L341,L557,L581,L806)</f>
        <v>16200</v>
      </c>
    </row>
    <row r="939" spans="2:12" ht="14.25">
      <c r="B939" s="10"/>
      <c r="C939" s="19"/>
      <c r="D939" s="21"/>
      <c r="E939" s="21"/>
      <c r="F939" s="36"/>
      <c r="G939" s="36"/>
      <c r="H939" s="36" t="s">
        <v>294</v>
      </c>
      <c r="I939" s="36"/>
      <c r="J939" s="36"/>
      <c r="K939" s="39" t="s">
        <v>295</v>
      </c>
      <c r="L939" s="40">
        <f>SUM(L105,L687)</f>
        <v>27000</v>
      </c>
    </row>
    <row r="940" spans="2:12" ht="14.25">
      <c r="B940" s="10"/>
      <c r="C940" s="19"/>
      <c r="D940" s="21"/>
      <c r="E940" s="21"/>
      <c r="F940" s="36"/>
      <c r="G940" s="36"/>
      <c r="H940" s="36" t="s">
        <v>291</v>
      </c>
      <c r="I940" s="36"/>
      <c r="J940" s="36"/>
      <c r="K940" s="39" t="s">
        <v>292</v>
      </c>
      <c r="L940" s="40">
        <f>SUM(L40,L106,L169,L198,L233,L290,L342,L386,L558,L582,L610,L643,L688,L712,L745,L774,L807)</f>
        <v>117850</v>
      </c>
    </row>
    <row r="941" spans="2:12" ht="28.5">
      <c r="B941" s="10"/>
      <c r="C941" s="19"/>
      <c r="D941" s="21"/>
      <c r="E941" s="21"/>
      <c r="F941" s="37">
        <v>42</v>
      </c>
      <c r="G941" s="36"/>
      <c r="H941" s="36"/>
      <c r="I941" s="36"/>
      <c r="J941" s="36"/>
      <c r="K941" s="42" t="s">
        <v>53</v>
      </c>
      <c r="L941" s="38">
        <f>SUM(L942)</f>
        <v>70200</v>
      </c>
    </row>
    <row r="942" spans="2:12" ht="14.25">
      <c r="B942" s="10"/>
      <c r="C942" s="19"/>
      <c r="D942" s="21"/>
      <c r="E942" s="21"/>
      <c r="F942" s="36"/>
      <c r="G942" s="36">
        <v>421</v>
      </c>
      <c r="H942" s="36"/>
      <c r="I942" s="36"/>
      <c r="J942" s="36"/>
      <c r="K942" s="39" t="s">
        <v>54</v>
      </c>
      <c r="L942" s="40">
        <f>SUM(L943:L944)</f>
        <v>70200</v>
      </c>
    </row>
    <row r="943" spans="2:12" ht="14.25">
      <c r="B943" s="10"/>
      <c r="C943" s="19"/>
      <c r="D943" s="21"/>
      <c r="E943" s="21"/>
      <c r="F943" s="36"/>
      <c r="G943" s="36"/>
      <c r="H943" s="36" t="s">
        <v>55</v>
      </c>
      <c r="I943" s="36"/>
      <c r="J943" s="36"/>
      <c r="K943" s="39" t="s">
        <v>56</v>
      </c>
      <c r="L943" s="40">
        <f>SUM(L389)</f>
        <v>200</v>
      </c>
    </row>
    <row r="944" spans="2:12" ht="14.25">
      <c r="B944" s="10"/>
      <c r="C944" s="19"/>
      <c r="D944" s="21"/>
      <c r="E944" s="21"/>
      <c r="F944" s="55"/>
      <c r="G944" s="55"/>
      <c r="H944" s="55" t="s">
        <v>526</v>
      </c>
      <c r="I944" s="55"/>
      <c r="J944" s="55"/>
      <c r="K944" s="76" t="s">
        <v>531</v>
      </c>
      <c r="L944" s="40">
        <f>SUM(L391)</f>
        <v>70000</v>
      </c>
    </row>
    <row r="945" spans="2:12" ht="42.75">
      <c r="B945" s="10"/>
      <c r="C945" s="19"/>
      <c r="D945" s="21"/>
      <c r="E945" s="21"/>
      <c r="F945" s="37">
        <v>43</v>
      </c>
      <c r="G945" s="36"/>
      <c r="H945" s="36"/>
      <c r="I945" s="36"/>
      <c r="J945" s="36"/>
      <c r="K945" s="42" t="s">
        <v>59</v>
      </c>
      <c r="L945" s="38">
        <f>SUM(L946,L955)</f>
        <v>5025050</v>
      </c>
    </row>
    <row r="946" spans="2:12" ht="42.75">
      <c r="B946" s="10"/>
      <c r="C946" s="19"/>
      <c r="D946" s="21"/>
      <c r="E946" s="21"/>
      <c r="F946" s="36"/>
      <c r="G946" s="55">
        <v>431</v>
      </c>
      <c r="H946" s="55"/>
      <c r="I946" s="55"/>
      <c r="J946" s="55"/>
      <c r="K946" s="76" t="s">
        <v>59</v>
      </c>
      <c r="L946" s="40">
        <f>SUM(L947:L954)</f>
        <v>3575050</v>
      </c>
    </row>
    <row r="947" spans="2:12" ht="31.5" customHeight="1">
      <c r="B947" s="10"/>
      <c r="C947" s="19"/>
      <c r="D947" s="21"/>
      <c r="E947" s="21"/>
      <c r="F947" s="36"/>
      <c r="G947" s="55"/>
      <c r="H947" s="55" t="s">
        <v>533</v>
      </c>
      <c r="I947" s="55"/>
      <c r="J947" s="55"/>
      <c r="K947" s="76" t="s">
        <v>534</v>
      </c>
      <c r="L947" s="40">
        <f>SUM(L112)</f>
        <v>56000</v>
      </c>
    </row>
    <row r="948" spans="2:12" ht="14.25">
      <c r="B948" s="10"/>
      <c r="C948" s="19"/>
      <c r="D948" s="21"/>
      <c r="E948" s="21"/>
      <c r="F948" s="36"/>
      <c r="G948" s="55"/>
      <c r="H948" s="55" t="s">
        <v>592</v>
      </c>
      <c r="I948" s="55"/>
      <c r="J948" s="55"/>
      <c r="K948" s="76" t="s">
        <v>593</v>
      </c>
      <c r="L948" s="40">
        <f>SUM(L115)</f>
        <v>10000</v>
      </c>
    </row>
    <row r="949" spans="2:12" ht="28.5">
      <c r="B949" s="10"/>
      <c r="C949" s="19"/>
      <c r="D949" s="21"/>
      <c r="E949" s="21"/>
      <c r="F949" s="36"/>
      <c r="G949" s="55"/>
      <c r="H949" s="55" t="s">
        <v>60</v>
      </c>
      <c r="I949" s="55"/>
      <c r="J949" s="55"/>
      <c r="K949" s="76" t="s">
        <v>61</v>
      </c>
      <c r="L949" s="40">
        <f>SUM(L395)</f>
        <v>800000</v>
      </c>
    </row>
    <row r="950" spans="2:12" ht="28.5">
      <c r="B950" s="10"/>
      <c r="C950" s="19"/>
      <c r="D950" s="21"/>
      <c r="E950" s="21"/>
      <c r="F950" s="36"/>
      <c r="G950" s="55"/>
      <c r="H950" s="55" t="s">
        <v>62</v>
      </c>
      <c r="I950" s="55"/>
      <c r="J950" s="55"/>
      <c r="K950" s="76" t="s">
        <v>469</v>
      </c>
      <c r="L950" s="40">
        <f>SUM(L117)</f>
        <v>41000</v>
      </c>
    </row>
    <row r="951" spans="2:12" ht="28.5">
      <c r="B951" s="10"/>
      <c r="C951" s="19"/>
      <c r="D951" s="21"/>
      <c r="E951" s="21"/>
      <c r="F951" s="36"/>
      <c r="G951" s="55"/>
      <c r="H951" s="55" t="s">
        <v>63</v>
      </c>
      <c r="I951" s="55"/>
      <c r="J951" s="55"/>
      <c r="K951" s="76" t="s">
        <v>64</v>
      </c>
      <c r="L951" s="40">
        <f>SUM(L44)</f>
        <v>311913</v>
      </c>
    </row>
    <row r="952" spans="2:12" ht="28.5">
      <c r="B952" s="10"/>
      <c r="C952" s="19"/>
      <c r="D952" s="21"/>
      <c r="E952" s="21"/>
      <c r="F952" s="36"/>
      <c r="G952" s="55"/>
      <c r="H952" s="55" t="s">
        <v>65</v>
      </c>
      <c r="I952" s="55"/>
      <c r="J952" s="55"/>
      <c r="K952" s="76" t="s">
        <v>66</v>
      </c>
      <c r="L952" s="40">
        <f>SUM(L120,L236,L399)</f>
        <v>77500</v>
      </c>
    </row>
    <row r="953" spans="2:12" ht="28.5">
      <c r="B953" s="10"/>
      <c r="C953" s="19"/>
      <c r="D953" s="21"/>
      <c r="E953" s="21"/>
      <c r="F953" s="36"/>
      <c r="G953" s="55"/>
      <c r="H953" s="55" t="s">
        <v>67</v>
      </c>
      <c r="I953" s="55"/>
      <c r="J953" s="55"/>
      <c r="K953" s="76" t="s">
        <v>68</v>
      </c>
      <c r="L953" s="40">
        <f>SUM(L404)</f>
        <v>140000</v>
      </c>
    </row>
    <row r="954" spans="2:12" ht="14.25">
      <c r="B954" s="10"/>
      <c r="C954" s="19"/>
      <c r="D954" s="21"/>
      <c r="E954" s="21"/>
      <c r="F954" s="36"/>
      <c r="G954" s="55"/>
      <c r="H954" s="55" t="s">
        <v>69</v>
      </c>
      <c r="I954" s="55"/>
      <c r="J954" s="55"/>
      <c r="K954" s="76" t="s">
        <v>70</v>
      </c>
      <c r="L954" s="40">
        <f>SUM(L126,L406,L420,L436,L450,L464,L478,L523,)</f>
        <v>2138637</v>
      </c>
    </row>
    <row r="955" spans="2:12" ht="14.25">
      <c r="B955" s="10"/>
      <c r="C955" s="19"/>
      <c r="D955" s="21"/>
      <c r="E955" s="21"/>
      <c r="F955" s="36"/>
      <c r="G955" s="55">
        <v>432</v>
      </c>
      <c r="H955" s="55"/>
      <c r="I955" s="55"/>
      <c r="J955" s="55"/>
      <c r="K955" s="76" t="s">
        <v>74</v>
      </c>
      <c r="L955" s="40">
        <f>SUM(L956)</f>
        <v>1450000</v>
      </c>
    </row>
    <row r="956" spans="2:12" ht="14.25">
      <c r="B956" s="10"/>
      <c r="C956" s="19"/>
      <c r="D956" s="21"/>
      <c r="E956" s="21"/>
      <c r="F956" s="36"/>
      <c r="G956" s="55"/>
      <c r="H956" s="55" t="s">
        <v>105</v>
      </c>
      <c r="I956" s="55"/>
      <c r="J956" s="55"/>
      <c r="K956" s="76" t="s">
        <v>106</v>
      </c>
      <c r="L956" s="40">
        <f>L132+L307+L409</f>
        <v>1450000</v>
      </c>
    </row>
    <row r="957" spans="2:12" ht="14.25">
      <c r="B957" s="10"/>
      <c r="C957" s="19"/>
      <c r="D957" s="21"/>
      <c r="E957" s="21"/>
      <c r="F957" s="37">
        <v>44</v>
      </c>
      <c r="G957" s="55"/>
      <c r="H957" s="55"/>
      <c r="I957" s="55"/>
      <c r="J957" s="55"/>
      <c r="K957" s="79" t="s">
        <v>186</v>
      </c>
      <c r="L957" s="38">
        <f>SUM(L958)</f>
        <v>5043000</v>
      </c>
    </row>
    <row r="958" spans="2:12" ht="14.25">
      <c r="B958" s="10"/>
      <c r="C958" s="19"/>
      <c r="D958" s="21"/>
      <c r="E958" s="21"/>
      <c r="F958" s="37"/>
      <c r="G958" s="55">
        <v>441</v>
      </c>
      <c r="H958" s="55"/>
      <c r="I958" s="55"/>
      <c r="J958" s="55"/>
      <c r="K958" s="55" t="s">
        <v>186</v>
      </c>
      <c r="L958" s="40">
        <f>SUM(L959:L964)</f>
        <v>5043000</v>
      </c>
    </row>
    <row r="959" spans="2:12" ht="28.5">
      <c r="B959" s="10"/>
      <c r="C959" s="19"/>
      <c r="D959" s="21"/>
      <c r="E959" s="21"/>
      <c r="F959" s="36"/>
      <c r="G959" s="36"/>
      <c r="H959" s="36" t="s">
        <v>197</v>
      </c>
      <c r="I959" s="36"/>
      <c r="J959" s="36"/>
      <c r="K959" s="39" t="s">
        <v>198</v>
      </c>
      <c r="L959" s="40">
        <f>SUM(L841)</f>
        <v>0</v>
      </c>
    </row>
    <row r="960" spans="2:12" ht="14.25">
      <c r="B960" s="10"/>
      <c r="C960" s="19"/>
      <c r="D960" s="21"/>
      <c r="E960" s="21"/>
      <c r="F960" s="36"/>
      <c r="G960" s="36"/>
      <c r="H960" s="36" t="s">
        <v>199</v>
      </c>
      <c r="I960" s="36"/>
      <c r="J960" s="36"/>
      <c r="K960" s="39" t="s">
        <v>200</v>
      </c>
      <c r="L960" s="40">
        <f>SUM(L842)</f>
        <v>3050000</v>
      </c>
    </row>
    <row r="961" spans="2:12" ht="14.25">
      <c r="B961" s="10"/>
      <c r="C961" s="19"/>
      <c r="D961" s="21"/>
      <c r="E961" s="21"/>
      <c r="F961" s="36"/>
      <c r="G961" s="36"/>
      <c r="H961" s="36" t="s">
        <v>214</v>
      </c>
      <c r="I961" s="36"/>
      <c r="J961" s="36"/>
      <c r="K961" s="39" t="s">
        <v>215</v>
      </c>
      <c r="L961" s="40">
        <f>SUM(L824,L868)</f>
        <v>40000</v>
      </c>
    </row>
    <row r="962" spans="2:12" ht="14.25">
      <c r="B962" s="10"/>
      <c r="C962" s="19"/>
      <c r="D962" s="21"/>
      <c r="E962" s="21"/>
      <c r="F962" s="36"/>
      <c r="G962" s="36"/>
      <c r="H962" s="36" t="s">
        <v>187</v>
      </c>
      <c r="I962" s="36"/>
      <c r="J962" s="36"/>
      <c r="K962" s="36" t="s">
        <v>188</v>
      </c>
      <c r="L962" s="40">
        <f>SUM(L827)</f>
        <v>246000</v>
      </c>
    </row>
    <row r="963" spans="2:12" ht="14.25">
      <c r="B963" s="10"/>
      <c r="C963" s="19"/>
      <c r="D963" s="21"/>
      <c r="E963" s="21"/>
      <c r="F963" s="36"/>
      <c r="G963" s="36"/>
      <c r="H963" s="36" t="s">
        <v>216</v>
      </c>
      <c r="I963" s="36"/>
      <c r="J963" s="36"/>
      <c r="K963" s="39" t="s">
        <v>217</v>
      </c>
      <c r="L963" s="40">
        <f>SUM(L872)</f>
        <v>1557000</v>
      </c>
    </row>
    <row r="964" spans="2:12" ht="14.25">
      <c r="B964" s="10"/>
      <c r="C964" s="19"/>
      <c r="D964" s="21"/>
      <c r="E964" s="21"/>
      <c r="F964" s="36"/>
      <c r="G964" s="36"/>
      <c r="H964" s="36" t="s">
        <v>211</v>
      </c>
      <c r="I964" s="36"/>
      <c r="J964" s="36"/>
      <c r="K964" s="39" t="s">
        <v>212</v>
      </c>
      <c r="L964" s="40">
        <f>SUM(L878)</f>
        <v>150000</v>
      </c>
    </row>
    <row r="965" spans="2:12" ht="14.25">
      <c r="B965" s="10"/>
      <c r="C965" s="19"/>
      <c r="D965" s="21"/>
      <c r="E965" s="21"/>
      <c r="F965" s="37">
        <v>45</v>
      </c>
      <c r="G965" s="36"/>
      <c r="H965" s="36"/>
      <c r="I965" s="36"/>
      <c r="J965" s="36"/>
      <c r="K965" s="42" t="s">
        <v>168</v>
      </c>
      <c r="L965" s="40">
        <f>SUM(L966)</f>
        <v>0</v>
      </c>
    </row>
    <row r="966" spans="2:12" ht="14.25">
      <c r="B966" s="10"/>
      <c r="C966" s="19"/>
      <c r="D966" s="21"/>
      <c r="E966" s="21"/>
      <c r="F966" s="36"/>
      <c r="G966" s="36">
        <v>451</v>
      </c>
      <c r="H966" s="36"/>
      <c r="I966" s="36"/>
      <c r="J966" s="36"/>
      <c r="K966" s="39" t="s">
        <v>168</v>
      </c>
      <c r="L966" s="40">
        <f>SUM(L967:L968)</f>
        <v>0</v>
      </c>
    </row>
    <row r="967" spans="2:12" ht="28.5">
      <c r="B967" s="10"/>
      <c r="C967" s="19"/>
      <c r="D967" s="21"/>
      <c r="E967" s="21"/>
      <c r="F967" s="36"/>
      <c r="G967" s="36"/>
      <c r="H967" s="36" t="s">
        <v>564</v>
      </c>
      <c r="I967" s="36"/>
      <c r="J967" s="36"/>
      <c r="K967" s="39" t="s">
        <v>565</v>
      </c>
      <c r="L967" s="40">
        <f>L138</f>
        <v>0</v>
      </c>
    </row>
    <row r="968" spans="2:12" ht="14.25">
      <c r="B968" s="10"/>
      <c r="C968" s="19"/>
      <c r="D968" s="21"/>
      <c r="E968" s="21"/>
      <c r="F968" s="36"/>
      <c r="G968" s="36"/>
      <c r="H968" s="36" t="s">
        <v>169</v>
      </c>
      <c r="I968" s="36"/>
      <c r="J968" s="36"/>
      <c r="K968" s="39" t="s">
        <v>170</v>
      </c>
      <c r="L968" s="40"/>
    </row>
    <row r="969" spans="2:12" ht="17.25" customHeight="1">
      <c r="B969" s="10"/>
      <c r="C969" s="19"/>
      <c r="D969" s="21"/>
      <c r="E969" s="21"/>
      <c r="F969" s="37">
        <v>46</v>
      </c>
      <c r="G969" s="36"/>
      <c r="H969" s="36"/>
      <c r="I969" s="36"/>
      <c r="J969" s="36"/>
      <c r="K969" s="37" t="s">
        <v>75</v>
      </c>
      <c r="L969" s="38">
        <f>SUM(L970,L973)</f>
        <v>3015735</v>
      </c>
    </row>
    <row r="970" spans="2:12" ht="18" customHeight="1">
      <c r="B970" s="10"/>
      <c r="C970" s="19"/>
      <c r="D970" s="21"/>
      <c r="E970" s="21"/>
      <c r="F970" s="37"/>
      <c r="G970" s="55">
        <v>461</v>
      </c>
      <c r="H970" s="36"/>
      <c r="I970" s="36"/>
      <c r="J970" s="36"/>
      <c r="K970" s="39" t="s">
        <v>75</v>
      </c>
      <c r="L970" s="40">
        <f>SUM(L971:L972)</f>
        <v>698000</v>
      </c>
    </row>
    <row r="971" spans="2:12" ht="28.5">
      <c r="B971" s="10"/>
      <c r="C971" s="19"/>
      <c r="D971" s="21"/>
      <c r="E971" s="21"/>
      <c r="F971" s="36"/>
      <c r="G971" s="55"/>
      <c r="H971" s="36" t="s">
        <v>171</v>
      </c>
      <c r="I971" s="36"/>
      <c r="J971" s="36"/>
      <c r="K971" s="39" t="s">
        <v>172</v>
      </c>
      <c r="L971" s="40">
        <f>SUM(L295)</f>
        <v>0</v>
      </c>
    </row>
    <row r="972" spans="2:12" ht="25.5" customHeight="1">
      <c r="B972" s="10"/>
      <c r="C972" s="19"/>
      <c r="D972" s="21"/>
      <c r="E972" s="21"/>
      <c r="F972" s="36"/>
      <c r="G972" s="55"/>
      <c r="H972" s="36" t="s">
        <v>392</v>
      </c>
      <c r="I972" s="36"/>
      <c r="J972" s="36"/>
      <c r="K972" s="39" t="s">
        <v>394</v>
      </c>
      <c r="L972" s="40">
        <f>SUM(L297)</f>
        <v>698000</v>
      </c>
    </row>
    <row r="973" spans="2:12" ht="28.5">
      <c r="B973" s="10"/>
      <c r="C973" s="19"/>
      <c r="D973" s="21"/>
      <c r="E973" s="21"/>
      <c r="F973" s="36"/>
      <c r="G973" s="55">
        <v>463</v>
      </c>
      <c r="H973" s="36"/>
      <c r="I973" s="36"/>
      <c r="J973" s="36"/>
      <c r="K973" s="39" t="s">
        <v>76</v>
      </c>
      <c r="L973" s="40">
        <f>SUM(L298)</f>
        <v>2317735</v>
      </c>
    </row>
    <row r="974" spans="2:12" ht="14.25">
      <c r="B974" s="10"/>
      <c r="C974" s="19"/>
      <c r="D974" s="21"/>
      <c r="E974" s="21"/>
      <c r="F974" s="37">
        <v>47</v>
      </c>
      <c r="G974" s="55"/>
      <c r="H974" s="36"/>
      <c r="I974" s="36"/>
      <c r="J974" s="36"/>
      <c r="K974" s="42" t="s">
        <v>175</v>
      </c>
      <c r="L974" s="38">
        <f>SUM(L975:L976)</f>
        <v>380000</v>
      </c>
    </row>
    <row r="975" spans="2:12" ht="14.25">
      <c r="B975" s="10"/>
      <c r="C975" s="19"/>
      <c r="D975" s="21"/>
      <c r="E975" s="21"/>
      <c r="F975" s="36"/>
      <c r="G975" s="55">
        <v>471</v>
      </c>
      <c r="H975" s="36"/>
      <c r="I975" s="36"/>
      <c r="J975" s="36"/>
      <c r="K975" s="39" t="s">
        <v>176</v>
      </c>
      <c r="L975" s="40">
        <f>SUM(L141)</f>
        <v>370000</v>
      </c>
    </row>
    <row r="976" spans="2:12" ht="14.25">
      <c r="B976" s="10"/>
      <c r="C976" s="19"/>
      <c r="D976" s="21"/>
      <c r="E976" s="21"/>
      <c r="F976" s="36"/>
      <c r="G976" s="36">
        <v>472</v>
      </c>
      <c r="H976" s="36"/>
      <c r="I976" s="36"/>
      <c r="J976" s="36"/>
      <c r="K976" s="39" t="s">
        <v>177</v>
      </c>
      <c r="L976" s="40">
        <f>SUM(L142)</f>
        <v>10000</v>
      </c>
    </row>
    <row r="977" spans="2:12" ht="17.25" customHeight="1">
      <c r="B977" s="10"/>
      <c r="C977" s="19"/>
      <c r="D977" s="21"/>
      <c r="E977" s="21"/>
      <c r="F977" s="97"/>
      <c r="G977" s="97"/>
      <c r="H977" s="97"/>
      <c r="I977" s="97"/>
      <c r="J977" s="97"/>
      <c r="K977" s="31" t="s">
        <v>235</v>
      </c>
      <c r="L977" s="46">
        <f>SUM(L894,L941,L945,L957,L965,L969,L974)</f>
        <v>26200000</v>
      </c>
    </row>
    <row r="978" spans="3:12" ht="14.25">
      <c r="C978" s="19"/>
      <c r="D978" s="19"/>
      <c r="E978" s="19"/>
      <c r="F978" s="19"/>
      <c r="G978" s="19"/>
      <c r="H978" s="19"/>
      <c r="I978" s="19"/>
      <c r="J978" s="19"/>
      <c r="K978" s="19"/>
      <c r="L978" s="20"/>
    </row>
    <row r="979" spans="3:12" ht="14.25">
      <c r="C979" s="19"/>
      <c r="D979" s="19"/>
      <c r="E979" s="19"/>
      <c r="F979" s="19"/>
      <c r="G979" s="19"/>
      <c r="H979" s="19"/>
      <c r="I979" s="19"/>
      <c r="J979" s="19"/>
      <c r="K979" s="19"/>
      <c r="L979" s="20"/>
    </row>
    <row r="980" ht="12.75">
      <c r="L980" s="15"/>
    </row>
    <row r="981" ht="12.75">
      <c r="L981" s="15"/>
    </row>
    <row r="982" ht="12.75">
      <c r="L982" s="15"/>
    </row>
    <row r="983" ht="12.75">
      <c r="L983" s="15"/>
    </row>
    <row r="984" ht="12.75">
      <c r="L984" s="15"/>
    </row>
    <row r="985" ht="12.75">
      <c r="L985" s="15"/>
    </row>
    <row r="986" ht="12.75">
      <c r="L986" s="15"/>
    </row>
    <row r="987" ht="12.75">
      <c r="L987" s="15"/>
    </row>
    <row r="988" ht="12.75">
      <c r="L988" s="15"/>
    </row>
    <row r="989" ht="12.75">
      <c r="L989" s="15"/>
    </row>
    <row r="990" ht="12.75">
      <c r="L990" s="15"/>
    </row>
    <row r="991" ht="12.75">
      <c r="L991" s="15"/>
    </row>
    <row r="992" ht="12.75">
      <c r="L992" s="15"/>
    </row>
    <row r="993" ht="12.75">
      <c r="L993" s="15"/>
    </row>
    <row r="994" ht="12.75">
      <c r="L994" s="15"/>
    </row>
    <row r="995" ht="12.75">
      <c r="L995" s="15"/>
    </row>
    <row r="996" ht="12.75">
      <c r="L996" s="15"/>
    </row>
    <row r="997" ht="12.75">
      <c r="L997" s="15"/>
    </row>
    <row r="998" ht="12.75">
      <c r="L998" s="15"/>
    </row>
    <row r="999" ht="12.75">
      <c r="L999" s="15"/>
    </row>
    <row r="1000" ht="12.75">
      <c r="L1000" s="15"/>
    </row>
    <row r="1001" ht="12.75">
      <c r="L1001" s="15"/>
    </row>
    <row r="1002" ht="12.75">
      <c r="L1002" s="15"/>
    </row>
    <row r="1003" ht="12.75">
      <c r="L1003" s="15"/>
    </row>
    <row r="1004" ht="12.75">
      <c r="L1004" s="15"/>
    </row>
    <row r="1005" ht="12.75">
      <c r="L1005" s="15"/>
    </row>
    <row r="1006" ht="12.75">
      <c r="L1006" s="15"/>
    </row>
    <row r="1007" ht="12.75">
      <c r="L1007" s="15"/>
    </row>
    <row r="1008" ht="12.75">
      <c r="L1008" s="15"/>
    </row>
    <row r="1009" ht="12.75">
      <c r="L1009" s="15"/>
    </row>
    <row r="1010" ht="12.75">
      <c r="L1010" s="15"/>
    </row>
    <row r="1011" ht="12.75">
      <c r="L1011" s="15"/>
    </row>
    <row r="1012" ht="12.75">
      <c r="L1012" s="15"/>
    </row>
    <row r="1013" ht="12.75">
      <c r="L1013" s="15"/>
    </row>
    <row r="1014" ht="12.75">
      <c r="L1014" s="15"/>
    </row>
    <row r="1015" ht="12.75">
      <c r="L1015" s="15"/>
    </row>
    <row r="1016" ht="12.75">
      <c r="L1016" s="15"/>
    </row>
    <row r="1017" ht="12.75">
      <c r="L1017" s="15"/>
    </row>
    <row r="1018" ht="12.75">
      <c r="L1018" s="15"/>
    </row>
    <row r="1019" ht="12.75">
      <c r="L1019" s="15"/>
    </row>
    <row r="1020" ht="12.75">
      <c r="L1020" s="15"/>
    </row>
    <row r="1021" ht="12.75">
      <c r="L1021" s="15"/>
    </row>
    <row r="1022" ht="12.75">
      <c r="L1022" s="15"/>
    </row>
    <row r="1023" ht="12.75">
      <c r="L1023" s="15"/>
    </row>
    <row r="1024" ht="12.75">
      <c r="L1024" s="15"/>
    </row>
    <row r="1025" ht="12.75">
      <c r="L1025" s="15"/>
    </row>
    <row r="1026" ht="12.75">
      <c r="L1026" s="15"/>
    </row>
    <row r="1027" ht="12.75">
      <c r="L1027" s="15"/>
    </row>
    <row r="1028" ht="12.75">
      <c r="L1028" s="15"/>
    </row>
    <row r="1029" ht="12.75">
      <c r="L1029" s="15"/>
    </row>
    <row r="1030" ht="12.75">
      <c r="L1030" s="15"/>
    </row>
    <row r="1031" ht="12.75">
      <c r="L1031" s="15"/>
    </row>
    <row r="1032" ht="12.75">
      <c r="L1032" s="15"/>
    </row>
    <row r="1033" ht="12.75">
      <c r="L1033" s="15"/>
    </row>
    <row r="1034" ht="12.75">
      <c r="L1034" s="15"/>
    </row>
    <row r="1035" ht="12.75">
      <c r="L1035" s="15"/>
    </row>
    <row r="1036" ht="12.75">
      <c r="L1036" s="15"/>
    </row>
    <row r="1037" ht="12.75">
      <c r="L1037" s="15"/>
    </row>
    <row r="1038" ht="12.75">
      <c r="L1038" s="15"/>
    </row>
    <row r="1039" ht="12.75">
      <c r="L1039" s="15"/>
    </row>
    <row r="1040" ht="12.75">
      <c r="L1040" s="15"/>
    </row>
    <row r="1041" ht="12.75">
      <c r="L1041" s="15"/>
    </row>
    <row r="1042" ht="12.75">
      <c r="L1042" s="15"/>
    </row>
    <row r="1043" ht="12.75">
      <c r="L1043" s="15"/>
    </row>
    <row r="1044" ht="12.75">
      <c r="L1044" s="15"/>
    </row>
    <row r="1045" ht="12.75">
      <c r="L1045" s="15"/>
    </row>
    <row r="1046" ht="12.75">
      <c r="L1046" s="15"/>
    </row>
    <row r="1047" ht="12.75">
      <c r="L1047" s="15"/>
    </row>
    <row r="1048" ht="12.75">
      <c r="L1048" s="15"/>
    </row>
    <row r="1049" ht="12.75">
      <c r="L1049" s="15"/>
    </row>
    <row r="1050" ht="12.75">
      <c r="L1050" s="15"/>
    </row>
    <row r="1051" ht="12.75">
      <c r="L1051" s="15"/>
    </row>
    <row r="1052" ht="12.75">
      <c r="L1052" s="15"/>
    </row>
    <row r="1053" ht="12.75">
      <c r="L1053" s="15"/>
    </row>
    <row r="1054" ht="12.75">
      <c r="L1054" s="15"/>
    </row>
    <row r="1055" ht="12.75">
      <c r="L1055" s="15"/>
    </row>
    <row r="1056" ht="12.75">
      <c r="L1056" s="15"/>
    </row>
    <row r="1057" ht="12.75">
      <c r="L1057" s="15"/>
    </row>
    <row r="1058" ht="12.75">
      <c r="L1058" s="15"/>
    </row>
    <row r="1059" ht="12.75">
      <c r="L1059" s="15"/>
    </row>
    <row r="1060" ht="12.75">
      <c r="L1060" s="15"/>
    </row>
    <row r="1061" ht="12.75">
      <c r="L1061" s="15"/>
    </row>
    <row r="1062" ht="12.75">
      <c r="L1062" s="15"/>
    </row>
    <row r="1063" ht="12.75">
      <c r="L1063" s="15"/>
    </row>
    <row r="1064" ht="12.75">
      <c r="L1064" s="15"/>
    </row>
    <row r="1065" ht="12.75">
      <c r="L1065" s="15"/>
    </row>
    <row r="1066" ht="12.75">
      <c r="L1066" s="15"/>
    </row>
    <row r="1067" ht="12.75">
      <c r="L1067" s="15"/>
    </row>
    <row r="1068" ht="12.75">
      <c r="L1068" s="15"/>
    </row>
    <row r="1069" ht="12.75">
      <c r="L1069" s="15"/>
    </row>
    <row r="1070" ht="12.75">
      <c r="L1070" s="15"/>
    </row>
    <row r="1071" ht="12.75">
      <c r="L1071" s="15"/>
    </row>
    <row r="1072" ht="12.75">
      <c r="L1072" s="15"/>
    </row>
    <row r="1073" ht="12.75">
      <c r="L1073" s="15"/>
    </row>
    <row r="1074" ht="12.75">
      <c r="L1074" s="15"/>
    </row>
    <row r="1075" ht="12.75">
      <c r="L1075" s="15"/>
    </row>
    <row r="1076" ht="12.75">
      <c r="L1076" s="15"/>
    </row>
    <row r="1077" ht="12.75">
      <c r="L1077" s="15"/>
    </row>
    <row r="1078" ht="12.75">
      <c r="L1078" s="15"/>
    </row>
    <row r="1079" ht="12.75">
      <c r="L1079" s="15"/>
    </row>
    <row r="1080" ht="12.75">
      <c r="L1080" s="15"/>
    </row>
    <row r="1081" ht="12.75">
      <c r="L1081" s="15"/>
    </row>
    <row r="1082" ht="12.75">
      <c r="L1082" s="15"/>
    </row>
    <row r="1083" ht="12.75">
      <c r="L1083" s="15"/>
    </row>
    <row r="1084" ht="12.75">
      <c r="L1084" s="15"/>
    </row>
    <row r="1085" ht="12.75">
      <c r="L1085" s="15"/>
    </row>
    <row r="1086" ht="12.75">
      <c r="L1086" s="15"/>
    </row>
    <row r="1087" ht="12.75">
      <c r="L1087" s="15"/>
    </row>
    <row r="1088" ht="12.75">
      <c r="L1088" s="15"/>
    </row>
    <row r="1089" ht="12.75">
      <c r="L1089" s="15"/>
    </row>
    <row r="1090" ht="12.75">
      <c r="L1090" s="15"/>
    </row>
    <row r="1091" ht="12.75">
      <c r="L1091" s="15"/>
    </row>
    <row r="1092" ht="12.75">
      <c r="L1092" s="15"/>
    </row>
    <row r="1093" ht="12.75">
      <c r="L1093" s="15"/>
    </row>
    <row r="1094" ht="12.75">
      <c r="L1094" s="15"/>
    </row>
    <row r="1095" ht="12.75">
      <c r="L1095" s="15"/>
    </row>
    <row r="1096" ht="12.75">
      <c r="L1096" s="15"/>
    </row>
    <row r="1097" ht="12.75">
      <c r="L1097" s="15"/>
    </row>
    <row r="1098" ht="12.75">
      <c r="L1098" s="15"/>
    </row>
    <row r="1099" ht="12.75">
      <c r="L1099" s="15"/>
    </row>
    <row r="1100" ht="12.75">
      <c r="L1100" s="15"/>
    </row>
    <row r="1101" ht="12.75">
      <c r="L1101" s="15"/>
    </row>
    <row r="1102" ht="12.75">
      <c r="L1102" s="15"/>
    </row>
    <row r="1103" ht="12.75">
      <c r="L1103" s="15"/>
    </row>
    <row r="1104" ht="12.75">
      <c r="L1104" s="15"/>
    </row>
    <row r="1105" ht="12.75">
      <c r="L1105" s="15"/>
    </row>
    <row r="1106" ht="12.75">
      <c r="L1106" s="15"/>
    </row>
    <row r="1107" ht="12.75">
      <c r="L1107" s="15"/>
    </row>
    <row r="1108" ht="12.75">
      <c r="L1108" s="15"/>
    </row>
    <row r="1109" ht="12.75">
      <c r="L1109" s="15"/>
    </row>
    <row r="1110" ht="12.75">
      <c r="L1110" s="15"/>
    </row>
    <row r="1111" ht="12.75">
      <c r="L1111" s="15"/>
    </row>
    <row r="1112" ht="12.75">
      <c r="L1112" s="15"/>
    </row>
    <row r="1113" ht="12.75">
      <c r="L1113" s="15"/>
    </row>
    <row r="1114" ht="12.75">
      <c r="L1114" s="15"/>
    </row>
    <row r="1115" ht="12.75">
      <c r="L1115" s="15"/>
    </row>
    <row r="1116" ht="12.75">
      <c r="L1116" s="15"/>
    </row>
    <row r="1117" ht="12.75">
      <c r="L1117" s="15"/>
    </row>
    <row r="1118" ht="12.75">
      <c r="L1118" s="15"/>
    </row>
    <row r="1119" ht="12.75">
      <c r="L1119" s="15"/>
    </row>
    <row r="1120" ht="12.75">
      <c r="L1120" s="15"/>
    </row>
    <row r="1121" ht="12.75">
      <c r="L1121" s="15"/>
    </row>
    <row r="1122" ht="12.75">
      <c r="L1122" s="15"/>
    </row>
    <row r="1123" ht="12.75">
      <c r="L1123" s="15"/>
    </row>
    <row r="1124" ht="12.75">
      <c r="L1124" s="15"/>
    </row>
    <row r="1125" ht="12.75">
      <c r="L1125" s="15"/>
    </row>
    <row r="1126" ht="12.75">
      <c r="L1126" s="15"/>
    </row>
    <row r="1127" ht="12.75">
      <c r="L1127" s="15"/>
    </row>
    <row r="1128" ht="12.75">
      <c r="L1128" s="15"/>
    </row>
    <row r="1129" ht="12.75">
      <c r="L1129" s="15"/>
    </row>
    <row r="1130" ht="12.75">
      <c r="L1130" s="15"/>
    </row>
    <row r="1131" ht="12.75">
      <c r="L1131" s="15"/>
    </row>
    <row r="1132" ht="12.75">
      <c r="L1132" s="15"/>
    </row>
    <row r="1133" ht="12.75">
      <c r="L1133" s="15"/>
    </row>
    <row r="1134" ht="12.75">
      <c r="L1134" s="15"/>
    </row>
    <row r="1135" ht="12.75">
      <c r="L1135" s="15"/>
    </row>
    <row r="1136" ht="12.75">
      <c r="L1136" s="15"/>
    </row>
    <row r="1137" ht="12.75">
      <c r="L1137" s="15"/>
    </row>
    <row r="1138" ht="12.75">
      <c r="L1138" s="15"/>
    </row>
    <row r="1139" ht="12.75">
      <c r="L1139" s="15"/>
    </row>
    <row r="1140" ht="12.75">
      <c r="L1140" s="15"/>
    </row>
    <row r="1141" ht="12.75">
      <c r="L1141" s="15"/>
    </row>
    <row r="1142" ht="12.75">
      <c r="L1142" s="15"/>
    </row>
    <row r="1143" ht="12.75">
      <c r="L1143" s="15"/>
    </row>
    <row r="1144" ht="12.75">
      <c r="L1144" s="15"/>
    </row>
    <row r="1145" ht="12.75">
      <c r="L1145" s="15"/>
    </row>
    <row r="1146" ht="12.75">
      <c r="L1146" s="15"/>
    </row>
    <row r="1147" ht="12.75">
      <c r="L1147" s="15"/>
    </row>
    <row r="1148" ht="12.75">
      <c r="L1148" s="15"/>
    </row>
    <row r="1149" ht="12.75">
      <c r="L1149" s="15"/>
    </row>
    <row r="1150" ht="12.75">
      <c r="L1150" s="15"/>
    </row>
    <row r="1151" ht="12.75">
      <c r="L1151" s="15"/>
    </row>
    <row r="1152" ht="12.75">
      <c r="L1152" s="15"/>
    </row>
    <row r="1153" ht="12.75">
      <c r="L1153" s="15"/>
    </row>
    <row r="1154" ht="12.75">
      <c r="L1154" s="15"/>
    </row>
    <row r="1155" ht="12.75">
      <c r="L1155" s="15"/>
    </row>
    <row r="1156" ht="12.75">
      <c r="L1156" s="15"/>
    </row>
    <row r="1157" ht="12.75">
      <c r="L1157" s="15"/>
    </row>
    <row r="1158" ht="12.75">
      <c r="L1158" s="15"/>
    </row>
    <row r="1159" ht="12.75">
      <c r="L1159" s="15"/>
    </row>
    <row r="1160" ht="12.75">
      <c r="L1160" s="15"/>
    </row>
    <row r="1161" ht="12.75">
      <c r="L1161" s="15"/>
    </row>
    <row r="1162" ht="12.75">
      <c r="L1162" s="15"/>
    </row>
    <row r="1163" ht="12.75">
      <c r="L1163" s="15"/>
    </row>
    <row r="1164" ht="12.75">
      <c r="L1164" s="15"/>
    </row>
    <row r="1165" ht="12.75">
      <c r="L1165" s="15"/>
    </row>
    <row r="1166" ht="12.75">
      <c r="L1166" s="15"/>
    </row>
    <row r="1167" ht="12.75">
      <c r="L1167" s="15"/>
    </row>
    <row r="1168" ht="12.75">
      <c r="L1168" s="15"/>
    </row>
    <row r="1169" ht="12.75">
      <c r="L1169" s="15"/>
    </row>
    <row r="1170" ht="12.75">
      <c r="L1170" s="15"/>
    </row>
    <row r="1171" ht="12.75">
      <c r="L1171" s="15"/>
    </row>
    <row r="1172" ht="12.75">
      <c r="L1172" s="15"/>
    </row>
    <row r="1173" ht="12.75">
      <c r="L1173" s="15"/>
    </row>
    <row r="1174" ht="12.75">
      <c r="L1174" s="15"/>
    </row>
    <row r="1175" ht="12.75">
      <c r="L1175" s="15"/>
    </row>
    <row r="1176" ht="12.75">
      <c r="L1176" s="15"/>
    </row>
    <row r="1177" ht="12.75">
      <c r="L1177" s="15"/>
    </row>
    <row r="1178" ht="12.75">
      <c r="L1178" s="15"/>
    </row>
    <row r="1179" ht="12.75">
      <c r="L1179" s="15"/>
    </row>
    <row r="1180" ht="12.75">
      <c r="L1180" s="15"/>
    </row>
    <row r="1181" ht="12.75">
      <c r="L1181" s="15"/>
    </row>
    <row r="1182" ht="12.75">
      <c r="L1182" s="15"/>
    </row>
    <row r="1183" ht="12.75">
      <c r="L1183" s="15"/>
    </row>
    <row r="1184" ht="12.75">
      <c r="L1184" s="15"/>
    </row>
    <row r="1185" ht="12.75">
      <c r="L1185" s="15"/>
    </row>
    <row r="1186" ht="12.75">
      <c r="L1186" s="15"/>
    </row>
    <row r="1187" ht="12.75">
      <c r="L1187" s="15"/>
    </row>
    <row r="1188" ht="12.75">
      <c r="L1188" s="15"/>
    </row>
    <row r="1189" ht="12.75">
      <c r="L1189" s="15"/>
    </row>
    <row r="1190" ht="12.75">
      <c r="L1190" s="15"/>
    </row>
    <row r="1191" ht="12.75">
      <c r="L1191" s="15"/>
    </row>
    <row r="1192" ht="12.75">
      <c r="L1192" s="15"/>
    </row>
    <row r="1193" ht="12.75">
      <c r="L1193" s="15"/>
    </row>
    <row r="1194" ht="12.75">
      <c r="L1194" s="15"/>
    </row>
    <row r="1195" ht="12.75">
      <c r="L1195" s="15"/>
    </row>
    <row r="1196" ht="12.75">
      <c r="L1196" s="15"/>
    </row>
    <row r="1197" ht="12.75">
      <c r="L1197" s="15"/>
    </row>
    <row r="1198" ht="12.75">
      <c r="L1198" s="15"/>
    </row>
    <row r="1199" ht="12.75">
      <c r="L1199" s="15"/>
    </row>
    <row r="1200" ht="12.75">
      <c r="L1200" s="15"/>
    </row>
    <row r="1201" ht="12.75">
      <c r="L1201" s="15"/>
    </row>
    <row r="1202" ht="12.75">
      <c r="L1202" s="15"/>
    </row>
    <row r="1203" ht="12.75">
      <c r="L1203" s="15"/>
    </row>
    <row r="1204" ht="12.75">
      <c r="L1204" s="15"/>
    </row>
    <row r="1205" ht="12.75">
      <c r="L1205" s="15"/>
    </row>
    <row r="1206" ht="12.75">
      <c r="L1206" s="15"/>
    </row>
    <row r="1207" ht="12.75">
      <c r="L1207" s="15"/>
    </row>
    <row r="1208" ht="12.75">
      <c r="L1208" s="15"/>
    </row>
    <row r="1209" ht="12.75">
      <c r="L1209" s="15"/>
    </row>
    <row r="1210" ht="12.75">
      <c r="L1210" s="15"/>
    </row>
    <row r="1211" ht="12.75">
      <c r="L1211" s="15"/>
    </row>
    <row r="1212" ht="12.75">
      <c r="L1212" s="15"/>
    </row>
    <row r="1213" ht="12.75">
      <c r="L1213" s="15"/>
    </row>
    <row r="1214" ht="12.75">
      <c r="L1214" s="15"/>
    </row>
    <row r="1215" ht="12.75">
      <c r="L1215" s="15"/>
    </row>
    <row r="1216" ht="12.75">
      <c r="L1216" s="15"/>
    </row>
    <row r="1217" ht="12.75">
      <c r="L1217" s="15"/>
    </row>
    <row r="1218" ht="12.75">
      <c r="L1218" s="15"/>
    </row>
    <row r="1219" ht="12.75">
      <c r="L1219" s="15"/>
    </row>
    <row r="1220" ht="12.75">
      <c r="L1220" s="15"/>
    </row>
    <row r="1221" ht="12.75">
      <c r="L1221" s="15"/>
    </row>
    <row r="1222" ht="12.75">
      <c r="L1222" s="15"/>
    </row>
    <row r="1223" ht="12.75">
      <c r="L1223" s="15"/>
    </row>
    <row r="1224" ht="12.75">
      <c r="L1224" s="15"/>
    </row>
    <row r="1225" ht="12.75">
      <c r="L1225" s="15"/>
    </row>
    <row r="1226" ht="12.75">
      <c r="L1226" s="15"/>
    </row>
    <row r="1227" ht="12.75">
      <c r="L1227" s="15"/>
    </row>
    <row r="1228" ht="12.75">
      <c r="L1228" s="15"/>
    </row>
    <row r="1229" ht="12.75">
      <c r="L1229" s="15"/>
    </row>
    <row r="1230" ht="12.75">
      <c r="L1230" s="15"/>
    </row>
    <row r="1231" ht="12.75">
      <c r="L1231" s="15"/>
    </row>
    <row r="1232" ht="12.75">
      <c r="L1232" s="15"/>
    </row>
    <row r="1233" ht="12.75">
      <c r="L1233" s="15"/>
    </row>
    <row r="1234" ht="12.75">
      <c r="L1234" s="15"/>
    </row>
    <row r="1235" ht="12.75">
      <c r="L1235" s="15"/>
    </row>
    <row r="1236" ht="12.75">
      <c r="L1236" s="15"/>
    </row>
    <row r="1237" ht="12.75">
      <c r="L1237" s="15"/>
    </row>
    <row r="1238" ht="12.75">
      <c r="L1238" s="15"/>
    </row>
    <row r="1239" ht="12.75">
      <c r="L1239" s="15"/>
    </row>
    <row r="1240" ht="12.75">
      <c r="L1240" s="15"/>
    </row>
    <row r="1241" ht="12.75">
      <c r="L1241" s="15"/>
    </row>
    <row r="1242" ht="12.75">
      <c r="L1242" s="15"/>
    </row>
    <row r="1243" ht="12.75">
      <c r="L1243" s="15"/>
    </row>
    <row r="1244" ht="12.75">
      <c r="L1244" s="15"/>
    </row>
    <row r="1245" ht="12.75">
      <c r="L1245" s="15"/>
    </row>
    <row r="1246" ht="12.75">
      <c r="L1246" s="15"/>
    </row>
    <row r="1247" ht="12.75">
      <c r="L1247" s="15"/>
    </row>
    <row r="1248" ht="12.75">
      <c r="L1248" s="15"/>
    </row>
    <row r="1249" ht="12.75">
      <c r="L1249" s="15"/>
    </row>
    <row r="1250" ht="12.75">
      <c r="L1250" s="15"/>
    </row>
    <row r="1251" ht="12.75">
      <c r="L1251" s="15"/>
    </row>
    <row r="1252" ht="12.75">
      <c r="L1252" s="15"/>
    </row>
    <row r="1253" ht="12.75">
      <c r="L1253" s="15"/>
    </row>
    <row r="1254" ht="12.75">
      <c r="L1254" s="15"/>
    </row>
    <row r="1255" ht="12.75">
      <c r="L1255" s="15"/>
    </row>
    <row r="1256" ht="12.75">
      <c r="L1256" s="15"/>
    </row>
    <row r="1257" ht="12.75">
      <c r="L1257" s="15"/>
    </row>
    <row r="1258" ht="12.75">
      <c r="L1258" s="15"/>
    </row>
    <row r="1259" ht="12.75">
      <c r="L1259" s="15"/>
    </row>
    <row r="1260" ht="12.75">
      <c r="L1260" s="15"/>
    </row>
    <row r="1261" ht="12.75">
      <c r="L1261" s="15"/>
    </row>
    <row r="1262" ht="12.75">
      <c r="L1262" s="15"/>
    </row>
    <row r="1263" ht="12.75">
      <c r="L1263" s="15"/>
    </row>
    <row r="1264" ht="12.75">
      <c r="L1264" s="15"/>
    </row>
    <row r="1265" ht="12.75">
      <c r="L1265" s="15"/>
    </row>
    <row r="1266" ht="12.75">
      <c r="L1266" s="15"/>
    </row>
    <row r="1267" ht="12.75">
      <c r="L1267" s="15"/>
    </row>
    <row r="1268" ht="12.75">
      <c r="L1268" s="15"/>
    </row>
    <row r="1269" ht="12.75">
      <c r="L1269" s="15"/>
    </row>
    <row r="1270" ht="12.75">
      <c r="L1270" s="15"/>
    </row>
    <row r="1271" ht="12.75">
      <c r="L1271" s="15"/>
    </row>
    <row r="1272" ht="12.75">
      <c r="L1272" s="15"/>
    </row>
    <row r="1273" ht="12.75">
      <c r="L1273" s="15"/>
    </row>
    <row r="1274" ht="12.75">
      <c r="L1274" s="15"/>
    </row>
    <row r="1275" ht="12.75">
      <c r="L1275" s="15"/>
    </row>
    <row r="1276" ht="12.75">
      <c r="L1276" s="15"/>
    </row>
    <row r="1277" ht="12.75">
      <c r="L1277" s="15"/>
    </row>
    <row r="1278" ht="12.75">
      <c r="L1278" s="15"/>
    </row>
    <row r="1279" ht="12.75">
      <c r="L1279" s="15"/>
    </row>
    <row r="1280" ht="12.75">
      <c r="L1280" s="15"/>
    </row>
    <row r="1281" ht="12.75">
      <c r="L1281" s="15"/>
    </row>
    <row r="1282" ht="12.75">
      <c r="L1282" s="15"/>
    </row>
    <row r="1283" ht="12.75">
      <c r="L1283" s="15"/>
    </row>
    <row r="1284" ht="12.75">
      <c r="L1284" s="15"/>
    </row>
    <row r="1285" ht="12.75">
      <c r="L1285" s="15"/>
    </row>
    <row r="1286" ht="12.75">
      <c r="L1286" s="15"/>
    </row>
    <row r="1287" ht="12.75">
      <c r="L1287" s="15"/>
    </row>
    <row r="1288" ht="12.75">
      <c r="L1288" s="15"/>
    </row>
    <row r="1289" ht="12.75">
      <c r="L1289" s="15"/>
    </row>
    <row r="1290" ht="12.75">
      <c r="L1290" s="15"/>
    </row>
    <row r="1291" ht="12.75">
      <c r="L1291" s="15"/>
    </row>
    <row r="1292" ht="12.75">
      <c r="L1292" s="15"/>
    </row>
    <row r="1293" ht="12.75">
      <c r="L1293" s="15"/>
    </row>
    <row r="1294" ht="12.75">
      <c r="L1294" s="15"/>
    </row>
    <row r="1295" ht="12.75">
      <c r="L1295" s="15"/>
    </row>
    <row r="1296" ht="12.75">
      <c r="L1296" s="15"/>
    </row>
    <row r="1297" ht="12.75">
      <c r="L1297" s="15"/>
    </row>
    <row r="1298" ht="12.75">
      <c r="L1298" s="15"/>
    </row>
    <row r="1299" ht="12.75">
      <c r="L1299" s="15"/>
    </row>
    <row r="1300" ht="12.75">
      <c r="L1300" s="15"/>
    </row>
    <row r="1301" ht="12.75">
      <c r="L1301" s="15"/>
    </row>
    <row r="1302" ht="12.75">
      <c r="L1302" s="15"/>
    </row>
    <row r="1303" ht="12.75">
      <c r="L1303" s="15"/>
    </row>
    <row r="1304" ht="12.75">
      <c r="L1304" s="15"/>
    </row>
    <row r="1305" ht="12.75">
      <c r="L1305" s="15"/>
    </row>
    <row r="1306" ht="12.75">
      <c r="L1306" s="15"/>
    </row>
    <row r="1307" ht="12.75">
      <c r="L1307" s="15"/>
    </row>
    <row r="1308" ht="12.75">
      <c r="L1308" s="15"/>
    </row>
    <row r="1309" ht="12.75">
      <c r="L1309" s="15"/>
    </row>
    <row r="1310" ht="12.75">
      <c r="L1310" s="15"/>
    </row>
    <row r="1311" ht="12.75">
      <c r="L1311" s="15"/>
    </row>
    <row r="1312" ht="12.75">
      <c r="L1312" s="15"/>
    </row>
    <row r="1313" ht="12.75">
      <c r="L1313" s="15"/>
    </row>
    <row r="1314" ht="12.75">
      <c r="L1314" s="15"/>
    </row>
    <row r="1315" ht="12.75">
      <c r="L1315" s="15"/>
    </row>
    <row r="1316" ht="12.75">
      <c r="L1316" s="15"/>
    </row>
    <row r="1317" ht="12.75">
      <c r="L1317" s="15"/>
    </row>
    <row r="1318" ht="12.75">
      <c r="L1318" s="15"/>
    </row>
    <row r="1319" ht="12.75">
      <c r="L1319" s="15"/>
    </row>
    <row r="1320" ht="12.75">
      <c r="L1320" s="15"/>
    </row>
    <row r="1321" ht="12.75">
      <c r="L1321" s="15"/>
    </row>
    <row r="1322" ht="12.75">
      <c r="L1322" s="15"/>
    </row>
    <row r="1323" ht="12.75">
      <c r="L1323" s="15"/>
    </row>
    <row r="1324" ht="12.75">
      <c r="L1324" s="15"/>
    </row>
    <row r="1325" ht="12.75">
      <c r="L1325" s="15"/>
    </row>
    <row r="1326" ht="12.75">
      <c r="L1326" s="15"/>
    </row>
    <row r="1327" ht="12.75">
      <c r="L1327" s="15"/>
    </row>
    <row r="1328" ht="12.75">
      <c r="L1328" s="15"/>
    </row>
    <row r="1329" ht="12.75">
      <c r="L1329" s="15"/>
    </row>
    <row r="1330" ht="12.75">
      <c r="L1330" s="15"/>
    </row>
    <row r="1331" ht="12.75">
      <c r="L1331" s="15"/>
    </row>
    <row r="1332" ht="12.75">
      <c r="L1332" s="15"/>
    </row>
    <row r="1333" ht="12.75">
      <c r="L1333" s="15"/>
    </row>
    <row r="1334" ht="12.75">
      <c r="L1334" s="15"/>
    </row>
    <row r="1335" ht="12.75">
      <c r="L1335" s="15"/>
    </row>
    <row r="1336" ht="12.75">
      <c r="L1336" s="15"/>
    </row>
    <row r="1337" ht="12.75">
      <c r="L1337" s="15"/>
    </row>
    <row r="1338" ht="12.75">
      <c r="L1338" s="15"/>
    </row>
    <row r="1339" ht="12.75">
      <c r="L1339" s="15"/>
    </row>
    <row r="1340" ht="12.75">
      <c r="L1340" s="15"/>
    </row>
    <row r="1341" ht="12.75">
      <c r="L1341" s="15"/>
    </row>
    <row r="1342" ht="12.75">
      <c r="L1342" s="15"/>
    </row>
    <row r="1343" ht="12.75">
      <c r="L1343" s="15"/>
    </row>
    <row r="1344" ht="12.75">
      <c r="L1344" s="15"/>
    </row>
    <row r="1345" ht="12.75">
      <c r="L1345" s="15"/>
    </row>
    <row r="1346" ht="12.75">
      <c r="L1346" s="15"/>
    </row>
    <row r="1347" ht="12.75">
      <c r="L1347" s="15"/>
    </row>
    <row r="1348" ht="12.75">
      <c r="L1348" s="15"/>
    </row>
    <row r="1349" ht="12.75">
      <c r="L1349" s="15"/>
    </row>
    <row r="1350" ht="12.75">
      <c r="L1350" s="15"/>
    </row>
    <row r="1351" ht="12.75">
      <c r="L1351" s="15"/>
    </row>
    <row r="1352" ht="12.75">
      <c r="L1352" s="15"/>
    </row>
    <row r="1353" ht="12.75">
      <c r="L1353" s="15"/>
    </row>
    <row r="1354" ht="12.75">
      <c r="L1354" s="15"/>
    </row>
    <row r="1355" ht="12.75">
      <c r="L1355" s="15"/>
    </row>
    <row r="1356" ht="12.75">
      <c r="L1356" s="15"/>
    </row>
    <row r="1357" ht="12.75">
      <c r="L1357" s="15"/>
    </row>
    <row r="1358" ht="12.75">
      <c r="L1358" s="15"/>
    </row>
    <row r="1359" ht="12.75">
      <c r="L1359" s="15"/>
    </row>
    <row r="1360" ht="12.75">
      <c r="L1360" s="15"/>
    </row>
    <row r="1361" ht="12.75">
      <c r="L1361" s="15"/>
    </row>
    <row r="1362" ht="12.75">
      <c r="L1362" s="15"/>
    </row>
    <row r="1363" ht="12.75">
      <c r="L1363" s="15"/>
    </row>
    <row r="1364" ht="12.75">
      <c r="L1364" s="15"/>
    </row>
    <row r="1365" ht="12.75">
      <c r="L1365" s="15"/>
    </row>
    <row r="1366" ht="12.75">
      <c r="L1366" s="15"/>
    </row>
    <row r="1367" ht="12.75">
      <c r="L1367" s="15"/>
    </row>
    <row r="1368" ht="12.75">
      <c r="L1368" s="15"/>
    </row>
    <row r="1369" ht="12.75">
      <c r="L1369" s="15"/>
    </row>
    <row r="1370" ht="12.75">
      <c r="L1370" s="15"/>
    </row>
    <row r="1371" ht="12.75">
      <c r="L1371" s="15"/>
    </row>
    <row r="1372" ht="12.75">
      <c r="L1372" s="15"/>
    </row>
    <row r="1373" ht="12.75">
      <c r="L1373" s="15"/>
    </row>
    <row r="1374" ht="12.75">
      <c r="L1374" s="15"/>
    </row>
    <row r="1375" ht="12.75">
      <c r="L1375" s="15"/>
    </row>
    <row r="1376" ht="12.75">
      <c r="L1376" s="15"/>
    </row>
    <row r="1377" ht="12.75">
      <c r="L1377" s="15"/>
    </row>
    <row r="1378" ht="12.75">
      <c r="L1378" s="15"/>
    </row>
    <row r="1379" ht="12.75">
      <c r="L1379" s="15"/>
    </row>
    <row r="1380" ht="12.75">
      <c r="L1380" s="15"/>
    </row>
    <row r="1381" ht="12.75">
      <c r="L1381" s="15"/>
    </row>
    <row r="1382" ht="12.75">
      <c r="L1382" s="15"/>
    </row>
    <row r="1383" ht="12.75">
      <c r="L1383" s="15"/>
    </row>
    <row r="1384" ht="12.75">
      <c r="L1384" s="15"/>
    </row>
    <row r="1385" ht="12.75">
      <c r="L1385" s="15"/>
    </row>
    <row r="1386" ht="12.75">
      <c r="L1386" s="15"/>
    </row>
    <row r="1387" ht="12.75">
      <c r="L1387" s="15"/>
    </row>
    <row r="1388" ht="12.75">
      <c r="L1388" s="15"/>
    </row>
    <row r="1389" ht="12.75">
      <c r="L1389" s="15"/>
    </row>
    <row r="1390" ht="12.75">
      <c r="L1390" s="15"/>
    </row>
    <row r="1391" ht="12.75">
      <c r="L1391" s="15"/>
    </row>
    <row r="1392" ht="12.75">
      <c r="L1392" s="15"/>
    </row>
    <row r="1393" ht="12.75">
      <c r="L1393" s="15"/>
    </row>
    <row r="1394" ht="12.75">
      <c r="L1394" s="15"/>
    </row>
    <row r="1395" ht="12.75">
      <c r="L1395" s="15"/>
    </row>
    <row r="1396" ht="12.75">
      <c r="L1396" s="15"/>
    </row>
    <row r="1397" ht="12.75">
      <c r="L1397" s="15"/>
    </row>
    <row r="1398" ht="12.75">
      <c r="L1398" s="15"/>
    </row>
    <row r="1399" ht="12.75">
      <c r="L1399" s="15"/>
    </row>
    <row r="1400" ht="12.75">
      <c r="L1400" s="15"/>
    </row>
    <row r="1401" ht="12.75">
      <c r="L1401" s="15"/>
    </row>
    <row r="1402" ht="12.75">
      <c r="L1402" s="15"/>
    </row>
    <row r="1403" ht="12.75">
      <c r="L1403" s="15"/>
    </row>
    <row r="1404" ht="12.75">
      <c r="L1404" s="15"/>
    </row>
    <row r="1405" ht="12.75">
      <c r="L1405" s="15"/>
    </row>
    <row r="1406" ht="12.75">
      <c r="L1406" s="15"/>
    </row>
    <row r="1407" ht="12.75">
      <c r="L1407" s="15"/>
    </row>
    <row r="1408" ht="12.75">
      <c r="L1408" s="15"/>
    </row>
    <row r="1409" ht="12.75">
      <c r="L1409" s="15"/>
    </row>
    <row r="1410" ht="12.75">
      <c r="L1410" s="15"/>
    </row>
    <row r="1411" ht="12.75">
      <c r="L1411" s="15"/>
    </row>
    <row r="1412" ht="12.75">
      <c r="L1412" s="15"/>
    </row>
    <row r="1413" ht="12.75">
      <c r="L1413" s="15"/>
    </row>
    <row r="1414" ht="12.75">
      <c r="L1414" s="15"/>
    </row>
    <row r="1415" ht="12.75">
      <c r="L1415" s="15"/>
    </row>
    <row r="1416" ht="12.75">
      <c r="L1416" s="15"/>
    </row>
    <row r="1417" ht="12.75">
      <c r="L1417" s="15"/>
    </row>
    <row r="1418" ht="12.75">
      <c r="L1418" s="15"/>
    </row>
    <row r="1419" ht="12.75">
      <c r="L1419" s="15"/>
    </row>
    <row r="1420" ht="12.75">
      <c r="L1420" s="15"/>
    </row>
    <row r="1421" ht="12.75">
      <c r="L1421" s="15"/>
    </row>
    <row r="1422" ht="12.75">
      <c r="L1422" s="15"/>
    </row>
    <row r="1423" ht="12.75">
      <c r="L1423" s="15"/>
    </row>
    <row r="1424" ht="12.75">
      <c r="L1424" s="15"/>
    </row>
    <row r="1425" ht="12.75">
      <c r="L1425" s="15"/>
    </row>
    <row r="1426" ht="12.75">
      <c r="L1426" s="15"/>
    </row>
    <row r="1427" ht="12.75">
      <c r="L1427" s="15"/>
    </row>
    <row r="1428" ht="12.75">
      <c r="L1428" s="15"/>
    </row>
    <row r="1429" ht="12.75">
      <c r="L1429" s="15"/>
    </row>
    <row r="1430" ht="12.75">
      <c r="L1430" s="15"/>
    </row>
    <row r="1431" ht="12.75">
      <c r="L1431" s="15"/>
    </row>
    <row r="1432" ht="12.75">
      <c r="L1432" s="15"/>
    </row>
    <row r="1433" ht="12.75">
      <c r="L1433" s="15"/>
    </row>
    <row r="1434" ht="12.75">
      <c r="L1434" s="15"/>
    </row>
    <row r="1435" ht="12.75">
      <c r="L1435" s="15"/>
    </row>
    <row r="1436" ht="12.75">
      <c r="L1436" s="15"/>
    </row>
    <row r="1437" ht="12.75">
      <c r="L1437" s="15"/>
    </row>
    <row r="1438" ht="12.75">
      <c r="L1438" s="15"/>
    </row>
    <row r="1439" ht="12.75">
      <c r="L1439" s="15"/>
    </row>
    <row r="1440" ht="12.75">
      <c r="L1440" s="15"/>
    </row>
    <row r="1441" ht="12.75">
      <c r="L1441" s="15"/>
    </row>
    <row r="1442" ht="12.75">
      <c r="L1442" s="15"/>
    </row>
    <row r="1443" ht="12.75">
      <c r="L1443" s="15"/>
    </row>
    <row r="1444" ht="12.75">
      <c r="L1444" s="15"/>
    </row>
    <row r="1445" ht="12.75">
      <c r="L1445" s="15"/>
    </row>
    <row r="1446" ht="12.75">
      <c r="L1446" s="15"/>
    </row>
    <row r="1447" ht="12.75">
      <c r="L1447" s="15"/>
    </row>
    <row r="1448" ht="12.75">
      <c r="L1448" s="15"/>
    </row>
    <row r="1449" ht="12.75">
      <c r="L1449" s="15"/>
    </row>
    <row r="1450" ht="12.75">
      <c r="L1450" s="15"/>
    </row>
    <row r="1451" ht="12.75">
      <c r="L1451" s="15"/>
    </row>
    <row r="1452" ht="12.75">
      <c r="L1452" s="15"/>
    </row>
    <row r="1453" ht="12.75">
      <c r="L1453" s="15"/>
    </row>
    <row r="1454" ht="12.75">
      <c r="L1454" s="15"/>
    </row>
    <row r="1455" ht="12.75">
      <c r="L1455" s="15"/>
    </row>
    <row r="1456" ht="12.75">
      <c r="L1456" s="15"/>
    </row>
    <row r="1457" ht="12.75">
      <c r="L1457" s="15"/>
    </row>
    <row r="1458" ht="12.75">
      <c r="L1458" s="15"/>
    </row>
    <row r="1459" ht="12.75">
      <c r="L1459" s="15"/>
    </row>
    <row r="1460" ht="12.75">
      <c r="L1460" s="15"/>
    </row>
    <row r="1461" ht="12.75">
      <c r="L1461" s="15"/>
    </row>
    <row r="1462" ht="12.75">
      <c r="L1462" s="15"/>
    </row>
    <row r="1463" ht="12.75">
      <c r="L1463" s="15"/>
    </row>
    <row r="1464" ht="12.75">
      <c r="L1464" s="15"/>
    </row>
    <row r="1465" ht="12.75">
      <c r="L1465" s="15"/>
    </row>
    <row r="1466" ht="12.75">
      <c r="L1466" s="15"/>
    </row>
    <row r="1467" ht="12.75">
      <c r="L1467" s="15"/>
    </row>
    <row r="1468" ht="12.75">
      <c r="L1468" s="15"/>
    </row>
    <row r="1469" ht="12.75">
      <c r="L1469" s="15"/>
    </row>
    <row r="1470" ht="12.75">
      <c r="L1470" s="15"/>
    </row>
    <row r="1471" ht="12.75">
      <c r="L1471" s="15"/>
    </row>
    <row r="1472" ht="12.75">
      <c r="L1472" s="15"/>
    </row>
    <row r="1473" ht="12.75">
      <c r="L1473" s="15"/>
    </row>
    <row r="1474" ht="12.75">
      <c r="L1474" s="15"/>
    </row>
    <row r="1475" ht="12.75">
      <c r="L1475" s="15"/>
    </row>
    <row r="1476" ht="12.75">
      <c r="L1476" s="15"/>
    </row>
    <row r="1477" ht="12.75">
      <c r="L1477" s="15"/>
    </row>
    <row r="1478" ht="12.75">
      <c r="L1478" s="15"/>
    </row>
    <row r="1479" ht="12.75">
      <c r="L1479" s="15"/>
    </row>
    <row r="1480" ht="12.75">
      <c r="L1480" s="15"/>
    </row>
    <row r="1481" ht="12.75">
      <c r="L1481" s="15"/>
    </row>
    <row r="1482" ht="12.75">
      <c r="L1482" s="15"/>
    </row>
    <row r="1483" ht="12.75">
      <c r="L1483" s="15"/>
    </row>
    <row r="1484" ht="12.75">
      <c r="L1484" s="15"/>
    </row>
    <row r="1485" ht="12.75">
      <c r="L1485" s="15"/>
    </row>
    <row r="1486" ht="12.75">
      <c r="L1486" s="15"/>
    </row>
    <row r="1487" ht="12.75">
      <c r="L1487" s="15"/>
    </row>
    <row r="1488" ht="12.75">
      <c r="L1488" s="15"/>
    </row>
    <row r="1489" ht="12.75">
      <c r="L1489" s="15"/>
    </row>
    <row r="1490" ht="12.75">
      <c r="L1490" s="15"/>
    </row>
    <row r="1491" ht="12.75">
      <c r="L1491" s="15"/>
    </row>
    <row r="1492" ht="12.75">
      <c r="L1492" s="15"/>
    </row>
    <row r="1493" ht="12.75">
      <c r="L1493" s="15"/>
    </row>
    <row r="1494" ht="12.75">
      <c r="L1494" s="15"/>
    </row>
    <row r="1495" ht="12.75">
      <c r="L1495" s="15"/>
    </row>
    <row r="1496" ht="12.75">
      <c r="L1496" s="15"/>
    </row>
    <row r="1497" ht="12.75">
      <c r="L1497" s="15"/>
    </row>
    <row r="1498" ht="12.75">
      <c r="L1498" s="15"/>
    </row>
    <row r="1499" ht="12.75">
      <c r="L1499" s="15"/>
    </row>
    <row r="1500" ht="12.75">
      <c r="L1500" s="15"/>
    </row>
    <row r="1501" ht="12.75">
      <c r="L1501" s="15"/>
    </row>
    <row r="1502" ht="12.75">
      <c r="L1502" s="15"/>
    </row>
    <row r="1503" ht="12.75">
      <c r="L1503" s="15"/>
    </row>
    <row r="1504" ht="12.75">
      <c r="L1504" s="15"/>
    </row>
    <row r="1505" ht="12.75">
      <c r="L1505" s="15"/>
    </row>
    <row r="1506" ht="12.75">
      <c r="L1506" s="15"/>
    </row>
    <row r="1507" ht="12.75">
      <c r="L1507" s="15"/>
    </row>
    <row r="1508" ht="12.75">
      <c r="L1508" s="15"/>
    </row>
    <row r="1509" ht="12.75">
      <c r="L1509" s="15"/>
    </row>
    <row r="1510" ht="12.75">
      <c r="L1510" s="15"/>
    </row>
    <row r="1511" ht="12.75">
      <c r="L1511" s="15"/>
    </row>
    <row r="1512" ht="12.75">
      <c r="L1512" s="15"/>
    </row>
    <row r="1513" ht="12.75">
      <c r="L1513" s="15"/>
    </row>
    <row r="1514" ht="12.75">
      <c r="L1514" s="15"/>
    </row>
    <row r="1515" ht="12.75">
      <c r="L1515" s="15"/>
    </row>
    <row r="1516" ht="12.75">
      <c r="L1516" s="15"/>
    </row>
    <row r="1517" ht="12.75">
      <c r="L1517" s="15"/>
    </row>
    <row r="1518" ht="12.75">
      <c r="L1518" s="15"/>
    </row>
    <row r="1519" ht="12.75">
      <c r="L1519" s="15"/>
    </row>
    <row r="1520" ht="12.75">
      <c r="L1520" s="15"/>
    </row>
    <row r="1521" ht="12.75">
      <c r="L1521" s="15"/>
    </row>
    <row r="1522" ht="12.75">
      <c r="L1522" s="15"/>
    </row>
    <row r="1523" ht="12.75">
      <c r="L1523" s="15"/>
    </row>
    <row r="1524" ht="12.75">
      <c r="L1524" s="15"/>
    </row>
    <row r="1525" ht="12.75">
      <c r="L1525" s="15"/>
    </row>
    <row r="1526" ht="12.75">
      <c r="L1526" s="15"/>
    </row>
    <row r="1527" ht="12.75">
      <c r="L1527" s="15"/>
    </row>
    <row r="1528" ht="12.75">
      <c r="L1528" s="15"/>
    </row>
    <row r="1529" ht="12.75">
      <c r="L1529" s="15"/>
    </row>
    <row r="1530" ht="12.75">
      <c r="L1530" s="15"/>
    </row>
    <row r="1531" ht="12.75">
      <c r="L1531" s="15"/>
    </row>
    <row r="1532" ht="12.75">
      <c r="L1532" s="15"/>
    </row>
    <row r="1533" ht="12.75">
      <c r="L1533" s="15"/>
    </row>
    <row r="1534" ht="12.75">
      <c r="L1534" s="15"/>
    </row>
    <row r="1535" ht="12.75">
      <c r="L1535" s="15"/>
    </row>
    <row r="1536" ht="12.75">
      <c r="L1536" s="15"/>
    </row>
    <row r="1537" ht="12.75">
      <c r="L1537" s="15"/>
    </row>
    <row r="1538" ht="12.75">
      <c r="L1538" s="15"/>
    </row>
    <row r="1539" ht="12.75">
      <c r="L1539" s="15"/>
    </row>
    <row r="1540" ht="12.75">
      <c r="L1540" s="15"/>
    </row>
    <row r="1541" ht="12.75">
      <c r="L1541" s="15"/>
    </row>
    <row r="1542" ht="12.75">
      <c r="L1542" s="15"/>
    </row>
    <row r="1543" ht="12.75">
      <c r="L1543" s="15"/>
    </row>
    <row r="1544" ht="12.75">
      <c r="L1544" s="15"/>
    </row>
    <row r="1545" ht="12.75">
      <c r="L1545" s="15"/>
    </row>
    <row r="1546" ht="12.75">
      <c r="L1546" s="15"/>
    </row>
    <row r="1547" ht="12.75">
      <c r="L1547" s="15"/>
    </row>
    <row r="1548" ht="12.75">
      <c r="L1548" s="15"/>
    </row>
    <row r="1549" ht="12.75">
      <c r="L1549" s="15"/>
    </row>
    <row r="1550" ht="12.75">
      <c r="L1550" s="15"/>
    </row>
    <row r="1551" ht="12.75">
      <c r="L1551" s="15"/>
    </row>
    <row r="1552" ht="12.75">
      <c r="L1552" s="15"/>
    </row>
    <row r="1553" ht="12.75">
      <c r="L1553" s="15"/>
    </row>
    <row r="1554" ht="12.75">
      <c r="L1554" s="15"/>
    </row>
    <row r="1555" ht="12.75">
      <c r="L1555" s="15"/>
    </row>
    <row r="1556" ht="12.75">
      <c r="L1556" s="15"/>
    </row>
    <row r="1557" ht="12.75">
      <c r="L1557" s="15"/>
    </row>
    <row r="1558" ht="12.75">
      <c r="L1558" s="15"/>
    </row>
    <row r="1559" ht="12.75">
      <c r="L1559" s="15"/>
    </row>
    <row r="1560" ht="12.75">
      <c r="L1560" s="15"/>
    </row>
    <row r="1561" ht="12.75">
      <c r="L1561" s="15"/>
    </row>
    <row r="1562" ht="12.75">
      <c r="L1562" s="15"/>
    </row>
    <row r="1563" ht="12.75">
      <c r="L1563" s="15"/>
    </row>
    <row r="1564" ht="12.75">
      <c r="L1564" s="15"/>
    </row>
    <row r="1565" ht="12.75">
      <c r="L1565" s="15"/>
    </row>
    <row r="1566" ht="12.75">
      <c r="L1566" s="15"/>
    </row>
    <row r="1567" ht="12.75">
      <c r="L1567" s="15"/>
    </row>
    <row r="1568" ht="12.75">
      <c r="L1568" s="15"/>
    </row>
    <row r="1569" ht="12.75">
      <c r="L1569" s="15"/>
    </row>
    <row r="1570" ht="12.75">
      <c r="L1570" s="15"/>
    </row>
    <row r="1571" ht="12.75">
      <c r="L1571" s="15"/>
    </row>
    <row r="1572" ht="12.75">
      <c r="L1572" s="15"/>
    </row>
    <row r="1573" ht="12.75">
      <c r="L1573" s="15"/>
    </row>
    <row r="1574" ht="12.75">
      <c r="L1574" s="15"/>
    </row>
    <row r="1575" ht="12.75">
      <c r="L1575" s="15"/>
    </row>
    <row r="1576" ht="12.75">
      <c r="L1576" s="15"/>
    </row>
    <row r="1577" ht="12.75">
      <c r="L1577" s="15"/>
    </row>
    <row r="1578" ht="12.75">
      <c r="L1578" s="15"/>
    </row>
    <row r="1579" ht="12.75">
      <c r="L1579" s="15"/>
    </row>
    <row r="1580" ht="12.75">
      <c r="L1580" s="15"/>
    </row>
    <row r="1581" ht="12.75">
      <c r="L1581" s="15"/>
    </row>
    <row r="1582" ht="12.75">
      <c r="L1582" s="15"/>
    </row>
    <row r="1583" ht="12.75">
      <c r="L1583" s="15"/>
    </row>
    <row r="1584" ht="12.75">
      <c r="L1584" s="15"/>
    </row>
    <row r="1585" ht="12.75">
      <c r="L1585" s="15"/>
    </row>
    <row r="1586" ht="12.75">
      <c r="L1586" s="15"/>
    </row>
    <row r="1587" ht="12.75">
      <c r="L1587" s="15"/>
    </row>
    <row r="1588" ht="12.75">
      <c r="L1588" s="15"/>
    </row>
    <row r="1589" ht="12.75">
      <c r="L1589" s="15"/>
    </row>
    <row r="1590" ht="12.75">
      <c r="L1590" s="15"/>
    </row>
    <row r="1591" ht="12.75">
      <c r="L1591" s="15"/>
    </row>
    <row r="1592" ht="12.75">
      <c r="L1592" s="15"/>
    </row>
    <row r="1593" ht="12.75">
      <c r="L1593" s="15"/>
    </row>
    <row r="1594" ht="12.75">
      <c r="L1594" s="15"/>
    </row>
    <row r="1595" ht="12.75">
      <c r="L1595" s="15"/>
    </row>
    <row r="1596" ht="12.75">
      <c r="L1596" s="15"/>
    </row>
    <row r="1597" ht="12.75">
      <c r="L1597" s="15"/>
    </row>
    <row r="1598" ht="12.75">
      <c r="L1598" s="15"/>
    </row>
    <row r="1599" ht="12.75">
      <c r="L1599" s="15"/>
    </row>
    <row r="1600" ht="12.75">
      <c r="L1600" s="15"/>
    </row>
    <row r="1601" ht="12.75">
      <c r="L1601" s="15"/>
    </row>
    <row r="1602" ht="12.75">
      <c r="L1602" s="15"/>
    </row>
    <row r="1603" ht="12.75">
      <c r="L1603" s="15"/>
    </row>
    <row r="1604" ht="12.75">
      <c r="L1604" s="15"/>
    </row>
    <row r="1605" ht="12.75">
      <c r="L1605" s="15"/>
    </row>
    <row r="1606" ht="12.75">
      <c r="L1606" s="15"/>
    </row>
    <row r="1607" ht="12.75">
      <c r="L1607" s="15"/>
    </row>
    <row r="1608" ht="12.75">
      <c r="L1608" s="15"/>
    </row>
    <row r="1609" ht="12.75">
      <c r="L1609" s="15"/>
    </row>
    <row r="1610" ht="12.75">
      <c r="L1610" s="15"/>
    </row>
    <row r="1611" ht="12.75">
      <c r="L1611" s="15"/>
    </row>
    <row r="1612" ht="12.75">
      <c r="L1612" s="15"/>
    </row>
    <row r="1613" ht="12.75">
      <c r="L1613" s="15"/>
    </row>
    <row r="1614" ht="12.75">
      <c r="L1614" s="15"/>
    </row>
    <row r="1615" ht="12.75">
      <c r="L1615" s="15"/>
    </row>
    <row r="1616" ht="12.75">
      <c r="L1616" s="15"/>
    </row>
    <row r="1617" ht="12.75">
      <c r="L1617" s="15"/>
    </row>
    <row r="1618" ht="12.75">
      <c r="L1618" s="15"/>
    </row>
    <row r="1619" ht="12.75">
      <c r="L1619" s="15"/>
    </row>
    <row r="1620" ht="12.75">
      <c r="L1620" s="15"/>
    </row>
    <row r="1621" ht="12.75">
      <c r="L1621" s="15"/>
    </row>
    <row r="1622" ht="12.75">
      <c r="L1622" s="15"/>
    </row>
    <row r="1623" ht="12.75">
      <c r="L1623" s="15"/>
    </row>
    <row r="1624" ht="12.75">
      <c r="L1624" s="15"/>
    </row>
    <row r="1625" ht="12.75">
      <c r="L1625" s="15"/>
    </row>
    <row r="1626" ht="12.75">
      <c r="L1626" s="15"/>
    </row>
    <row r="1627" ht="12.75">
      <c r="L1627" s="15"/>
    </row>
    <row r="1628" ht="12.75">
      <c r="L1628" s="15"/>
    </row>
    <row r="1629" ht="12.75">
      <c r="L1629" s="15"/>
    </row>
    <row r="1630" ht="12.75">
      <c r="L1630" s="15"/>
    </row>
    <row r="1631" ht="12.75">
      <c r="L1631" s="15"/>
    </row>
    <row r="1632" ht="12.75">
      <c r="L1632" s="15"/>
    </row>
    <row r="1633" ht="12.75">
      <c r="L1633" s="15"/>
    </row>
    <row r="1634" ht="12.75">
      <c r="L1634" s="15"/>
    </row>
    <row r="1635" ht="12.75">
      <c r="L1635" s="15"/>
    </row>
    <row r="1636" ht="12.75">
      <c r="L1636" s="15"/>
    </row>
    <row r="1637" ht="12.75">
      <c r="L1637" s="15"/>
    </row>
    <row r="1638" ht="12.75">
      <c r="L1638" s="15"/>
    </row>
    <row r="1639" ht="12.75">
      <c r="L1639" s="15"/>
    </row>
    <row r="1640" ht="12.75">
      <c r="L1640" s="15"/>
    </row>
    <row r="1641" ht="12.75">
      <c r="L1641" s="15"/>
    </row>
    <row r="1642" ht="12.75">
      <c r="L1642" s="15"/>
    </row>
    <row r="1643" ht="12.75">
      <c r="L1643" s="15"/>
    </row>
    <row r="1644" ht="12.75">
      <c r="L1644" s="15"/>
    </row>
    <row r="1645" ht="12.75">
      <c r="L1645" s="15"/>
    </row>
    <row r="1646" ht="12.75">
      <c r="L1646" s="15"/>
    </row>
    <row r="1647" ht="12.75">
      <c r="L1647" s="15"/>
    </row>
    <row r="1648" ht="12.75">
      <c r="L1648" s="15"/>
    </row>
    <row r="1649" ht="12.75">
      <c r="L1649" s="15"/>
    </row>
    <row r="1650" ht="12.75">
      <c r="L1650" s="15"/>
    </row>
    <row r="1651" ht="12.75">
      <c r="L1651" s="15"/>
    </row>
    <row r="1652" ht="12.75">
      <c r="L1652" s="15"/>
    </row>
    <row r="1653" ht="12.75">
      <c r="L1653" s="15"/>
    </row>
    <row r="1654" ht="12.75">
      <c r="L1654" s="15"/>
    </row>
    <row r="1655" ht="12.75">
      <c r="L1655" s="15"/>
    </row>
    <row r="1656" ht="12.75">
      <c r="L1656" s="15"/>
    </row>
    <row r="1657" ht="12.75">
      <c r="L1657" s="15"/>
    </row>
    <row r="1658" ht="12.75">
      <c r="L1658" s="15"/>
    </row>
    <row r="1659" ht="12.75">
      <c r="L1659" s="15"/>
    </row>
    <row r="1660" ht="12.75">
      <c r="L1660" s="15"/>
    </row>
    <row r="1661" ht="12.75">
      <c r="L1661" s="15"/>
    </row>
    <row r="1662" ht="12.75">
      <c r="L1662" s="15"/>
    </row>
    <row r="1663" ht="12.75">
      <c r="L1663" s="15"/>
    </row>
    <row r="1664" ht="12.75">
      <c r="L1664" s="15"/>
    </row>
    <row r="1665" ht="12.75">
      <c r="L1665" s="15"/>
    </row>
    <row r="1666" ht="12.75">
      <c r="L1666" s="15"/>
    </row>
    <row r="1667" ht="12.75">
      <c r="L1667" s="15"/>
    </row>
    <row r="1668" ht="12.75">
      <c r="L1668" s="15"/>
    </row>
    <row r="1669" ht="12.75">
      <c r="L1669" s="15"/>
    </row>
    <row r="1670" ht="12.75">
      <c r="L1670" s="15"/>
    </row>
    <row r="1671" ht="12.75">
      <c r="L1671" s="15"/>
    </row>
    <row r="1672" ht="12.75">
      <c r="L1672" s="15"/>
    </row>
    <row r="1673" ht="12.75">
      <c r="L1673" s="15"/>
    </row>
    <row r="1674" ht="12.75">
      <c r="L1674" s="15"/>
    </row>
    <row r="1675" ht="12.75">
      <c r="L1675" s="15"/>
    </row>
    <row r="1676" ht="12.75">
      <c r="L1676" s="15"/>
    </row>
    <row r="1677" ht="12.75">
      <c r="L1677" s="15"/>
    </row>
    <row r="1678" ht="12.75">
      <c r="L1678" s="15"/>
    </row>
    <row r="1679" ht="12.75">
      <c r="L1679" s="15"/>
    </row>
    <row r="1680" ht="12.75">
      <c r="L1680" s="15"/>
    </row>
    <row r="1681" ht="12.75">
      <c r="L1681" s="15"/>
    </row>
    <row r="1682" ht="12.75">
      <c r="L1682" s="15"/>
    </row>
    <row r="1683" ht="12.75">
      <c r="L1683" s="15"/>
    </row>
    <row r="1684" ht="12.75">
      <c r="L1684" s="15"/>
    </row>
    <row r="1685" ht="12.75">
      <c r="L1685" s="15"/>
    </row>
    <row r="1686" ht="12.75">
      <c r="L1686" s="15"/>
    </row>
    <row r="1687" ht="12.75">
      <c r="L1687" s="15"/>
    </row>
    <row r="1688" ht="12.75">
      <c r="L1688" s="15"/>
    </row>
    <row r="1689" ht="12.75">
      <c r="L1689" s="15"/>
    </row>
    <row r="1690" ht="12.75">
      <c r="L1690" s="15"/>
    </row>
    <row r="1691" ht="12.75">
      <c r="L1691" s="15"/>
    </row>
    <row r="1692" ht="12.75">
      <c r="L1692" s="15"/>
    </row>
    <row r="1693" ht="12.75">
      <c r="L1693" s="15"/>
    </row>
    <row r="1694" ht="12.75">
      <c r="L1694" s="15"/>
    </row>
    <row r="1695" ht="12.75">
      <c r="L1695" s="15"/>
    </row>
    <row r="1696" ht="12.75">
      <c r="L1696" s="15"/>
    </row>
    <row r="1697" ht="12.75">
      <c r="L1697" s="15"/>
    </row>
    <row r="1698" ht="12.75">
      <c r="L1698" s="15"/>
    </row>
    <row r="1699" ht="12.75">
      <c r="L1699" s="15"/>
    </row>
    <row r="1700" ht="12.75">
      <c r="L1700" s="15"/>
    </row>
    <row r="1701" ht="12.75">
      <c r="L1701" s="15"/>
    </row>
    <row r="1702" ht="12.75">
      <c r="L1702" s="15"/>
    </row>
    <row r="1703" ht="12.75">
      <c r="L1703" s="15"/>
    </row>
    <row r="1704" ht="12.75">
      <c r="L1704" s="15"/>
    </row>
    <row r="1705" ht="12.75">
      <c r="L1705" s="15"/>
    </row>
    <row r="1706" ht="12.75">
      <c r="L1706" s="15"/>
    </row>
    <row r="1707" ht="12.75">
      <c r="L1707" s="15"/>
    </row>
    <row r="1708" ht="12.75">
      <c r="L1708" s="15"/>
    </row>
    <row r="1709" ht="12.75">
      <c r="L1709" s="15"/>
    </row>
    <row r="1710" ht="12.75">
      <c r="L1710" s="15"/>
    </row>
    <row r="1711" ht="12.75">
      <c r="L1711" s="15"/>
    </row>
    <row r="1712" ht="12.75">
      <c r="L1712" s="15"/>
    </row>
    <row r="1713" ht="12.75">
      <c r="L1713" s="15"/>
    </row>
    <row r="1714" ht="12.75">
      <c r="L1714" s="15"/>
    </row>
    <row r="1715" ht="12.75">
      <c r="L1715" s="15"/>
    </row>
    <row r="1716" ht="12.75">
      <c r="L1716" s="15"/>
    </row>
    <row r="1717" ht="12.75">
      <c r="L1717" s="15"/>
    </row>
    <row r="1718" ht="12.75">
      <c r="L1718" s="15"/>
    </row>
    <row r="1719" ht="12.75">
      <c r="L1719" s="15"/>
    </row>
    <row r="1720" ht="12.75">
      <c r="L1720" s="15"/>
    </row>
    <row r="1721" ht="12.75">
      <c r="L1721" s="15"/>
    </row>
    <row r="1722" ht="12.75">
      <c r="L1722" s="15"/>
    </row>
    <row r="1723" ht="12.75">
      <c r="L1723" s="15"/>
    </row>
    <row r="1724" ht="12.75">
      <c r="L1724" s="15"/>
    </row>
    <row r="1725" ht="12.75">
      <c r="L1725" s="15"/>
    </row>
    <row r="1726" ht="12.75">
      <c r="L1726" s="15"/>
    </row>
    <row r="1727" ht="12.75">
      <c r="L1727" s="15"/>
    </row>
    <row r="1728" ht="12.75">
      <c r="L1728" s="15"/>
    </row>
    <row r="1729" ht="12.75">
      <c r="L1729" s="15"/>
    </row>
    <row r="1730" ht="12.75">
      <c r="L1730" s="15"/>
    </row>
    <row r="1731" ht="12.75">
      <c r="L1731" s="15"/>
    </row>
    <row r="1732" ht="12.75">
      <c r="L1732" s="15"/>
    </row>
    <row r="1733" ht="12.75">
      <c r="L1733" s="15"/>
    </row>
    <row r="1734" ht="12.75">
      <c r="L1734" s="15"/>
    </row>
    <row r="1735" ht="12.75">
      <c r="L1735" s="15"/>
    </row>
    <row r="1736" ht="12.75">
      <c r="L1736" s="15"/>
    </row>
    <row r="1737" ht="12.75">
      <c r="L1737" s="15"/>
    </row>
    <row r="1738" ht="12.75">
      <c r="L1738" s="15"/>
    </row>
    <row r="1739" ht="12.75">
      <c r="L1739" s="15"/>
    </row>
    <row r="1740" ht="12.75">
      <c r="L1740" s="15"/>
    </row>
    <row r="1741" ht="12.75">
      <c r="L1741" s="15"/>
    </row>
    <row r="1742" ht="12.75">
      <c r="L1742" s="15"/>
    </row>
    <row r="1743" ht="12.75">
      <c r="L1743" s="15"/>
    </row>
    <row r="1744" ht="12.75">
      <c r="L1744" s="15"/>
    </row>
    <row r="1745" ht="12.75">
      <c r="L1745" s="15"/>
    </row>
    <row r="1746" ht="12.75">
      <c r="L1746" s="15"/>
    </row>
    <row r="1747" ht="12.75">
      <c r="L1747" s="15"/>
    </row>
    <row r="1748" ht="12.75">
      <c r="L1748" s="15"/>
    </row>
    <row r="1749" ht="12.75">
      <c r="L1749" s="15"/>
    </row>
    <row r="1750" ht="12.75">
      <c r="L1750" s="15"/>
    </row>
    <row r="1751" ht="12.75">
      <c r="L1751" s="15"/>
    </row>
    <row r="1752" ht="12.75">
      <c r="L1752" s="15"/>
    </row>
    <row r="1753" ht="12.75">
      <c r="L1753" s="15"/>
    </row>
    <row r="1754" ht="12.75">
      <c r="L1754" s="15"/>
    </row>
    <row r="1755" ht="12.75">
      <c r="L1755" s="15"/>
    </row>
    <row r="1756" ht="12.75">
      <c r="L1756" s="15"/>
    </row>
    <row r="1757" ht="12.75">
      <c r="L1757" s="15"/>
    </row>
    <row r="1758" ht="12.75">
      <c r="L1758" s="15"/>
    </row>
    <row r="1759" ht="12.75">
      <c r="L1759" s="15"/>
    </row>
    <row r="1760" ht="12.75">
      <c r="L1760" s="15"/>
    </row>
    <row r="1761" ht="12.75">
      <c r="L1761" s="15"/>
    </row>
    <row r="1762" ht="12.75">
      <c r="L1762" s="15"/>
    </row>
    <row r="1763" ht="12.75">
      <c r="L1763" s="15"/>
    </row>
    <row r="1764" ht="12.75">
      <c r="L1764" s="15"/>
    </row>
    <row r="1765" ht="12.75">
      <c r="L1765" s="15"/>
    </row>
    <row r="1766" ht="12.75">
      <c r="L1766" s="15"/>
    </row>
    <row r="1767" ht="12.75">
      <c r="L1767" s="15"/>
    </row>
    <row r="1768" ht="12.75">
      <c r="L1768" s="15"/>
    </row>
    <row r="1769" ht="12.75">
      <c r="L1769" s="15"/>
    </row>
    <row r="1770" ht="12.75">
      <c r="L1770" s="15"/>
    </row>
    <row r="1771" ht="12.75">
      <c r="L1771" s="15"/>
    </row>
    <row r="1772" ht="12.75">
      <c r="L1772" s="15"/>
    </row>
    <row r="1773" ht="12.75">
      <c r="L1773" s="15"/>
    </row>
    <row r="1774" ht="12.75">
      <c r="L1774" s="15"/>
    </row>
    <row r="1775" ht="12.75">
      <c r="L1775" s="15"/>
    </row>
    <row r="1776" ht="12.75">
      <c r="L1776" s="15"/>
    </row>
    <row r="1777" ht="12.75">
      <c r="L1777" s="15"/>
    </row>
    <row r="1778" ht="12.75">
      <c r="L1778" s="15"/>
    </row>
    <row r="1779" ht="12.75">
      <c r="L1779" s="15"/>
    </row>
    <row r="1780" ht="12.75">
      <c r="L1780" s="15"/>
    </row>
    <row r="1781" ht="12.75">
      <c r="L1781" s="15"/>
    </row>
    <row r="1782" ht="12.75">
      <c r="L1782" s="15"/>
    </row>
    <row r="1783" ht="12.75">
      <c r="L1783" s="15"/>
    </row>
    <row r="1784" ht="12.75">
      <c r="L1784" s="15"/>
    </row>
    <row r="1785" ht="12.75">
      <c r="L1785" s="15"/>
    </row>
    <row r="1786" ht="12.75">
      <c r="L1786" s="15"/>
    </row>
    <row r="1787" ht="12.75">
      <c r="L1787" s="15"/>
    </row>
    <row r="1788" ht="12.75">
      <c r="L1788" s="15"/>
    </row>
    <row r="1789" ht="12.75">
      <c r="L1789" s="15"/>
    </row>
    <row r="1790" ht="12.75">
      <c r="L1790" s="15"/>
    </row>
    <row r="1791" ht="12.75">
      <c r="L1791" s="15"/>
    </row>
    <row r="1792" ht="12.75">
      <c r="L1792" s="15"/>
    </row>
    <row r="1793" ht="12.75">
      <c r="L1793" s="15"/>
    </row>
    <row r="1794" ht="12.75">
      <c r="L1794" s="15"/>
    </row>
    <row r="1795" ht="12.75">
      <c r="L1795" s="15"/>
    </row>
    <row r="1796" ht="12.75">
      <c r="L1796" s="15"/>
    </row>
    <row r="1797" ht="12.75">
      <c r="L1797" s="15"/>
    </row>
    <row r="1798" ht="12.75">
      <c r="L1798" s="15"/>
    </row>
    <row r="1799" ht="12.75">
      <c r="L1799" s="15"/>
    </row>
    <row r="1800" ht="12.75">
      <c r="L1800" s="15"/>
    </row>
    <row r="1801" ht="12.75">
      <c r="L1801" s="15"/>
    </row>
    <row r="1802" ht="12.75">
      <c r="L1802" s="15"/>
    </row>
    <row r="1803" ht="12.75">
      <c r="L1803" s="15"/>
    </row>
    <row r="1804" ht="12.75">
      <c r="L1804" s="15"/>
    </row>
    <row r="1805" ht="12.75">
      <c r="L1805" s="15"/>
    </row>
    <row r="1806" ht="12.75">
      <c r="L1806" s="15"/>
    </row>
    <row r="1807" ht="12.75">
      <c r="L1807" s="15"/>
    </row>
    <row r="1808" ht="12.75">
      <c r="L1808" s="15"/>
    </row>
    <row r="1809" ht="12.75">
      <c r="L1809" s="15"/>
    </row>
    <row r="1810" ht="12.75">
      <c r="L1810" s="15"/>
    </row>
    <row r="1811" ht="12.75">
      <c r="L1811" s="15"/>
    </row>
    <row r="1812" ht="12.75">
      <c r="L1812" s="15"/>
    </row>
    <row r="1813" ht="12.75">
      <c r="L1813" s="15"/>
    </row>
    <row r="1814" ht="12.75">
      <c r="L1814" s="15"/>
    </row>
    <row r="1815" ht="12.75">
      <c r="L1815" s="15"/>
    </row>
    <row r="1816" ht="12.75">
      <c r="L1816" s="15"/>
    </row>
    <row r="1817" ht="12.75">
      <c r="L1817" s="15"/>
    </row>
    <row r="1818" ht="12.75">
      <c r="L1818" s="15"/>
    </row>
    <row r="1819" ht="12.75">
      <c r="L1819" s="15"/>
    </row>
    <row r="1820" ht="12.75">
      <c r="L1820" s="15"/>
    </row>
    <row r="1821" ht="12.75">
      <c r="L1821" s="15"/>
    </row>
    <row r="1822" ht="12.75">
      <c r="L1822" s="15"/>
    </row>
    <row r="1823" ht="12.75">
      <c r="L1823" s="15"/>
    </row>
    <row r="1824" ht="12.75">
      <c r="L1824" s="15"/>
    </row>
    <row r="1825" ht="12.75">
      <c r="L1825" s="15"/>
    </row>
    <row r="1826" ht="12.75">
      <c r="L1826" s="15"/>
    </row>
    <row r="1827" ht="12.75">
      <c r="L1827" s="15"/>
    </row>
    <row r="1828" ht="12.75">
      <c r="L1828" s="15"/>
    </row>
    <row r="1829" ht="12.75">
      <c r="L1829" s="15"/>
    </row>
    <row r="1830" ht="12.75">
      <c r="L1830" s="15"/>
    </row>
    <row r="1831" ht="12.75">
      <c r="L1831" s="15"/>
    </row>
    <row r="1832" ht="12.75">
      <c r="L1832" s="15"/>
    </row>
    <row r="1833" ht="12.75">
      <c r="L1833" s="15"/>
    </row>
    <row r="1834" ht="12.75">
      <c r="L1834" s="15"/>
    </row>
    <row r="1835" ht="12.75">
      <c r="L1835" s="15"/>
    </row>
    <row r="1836" ht="12.75">
      <c r="L1836" s="15"/>
    </row>
    <row r="1837" ht="12.75">
      <c r="L1837" s="15"/>
    </row>
    <row r="1838" ht="12.75">
      <c r="L1838" s="15"/>
    </row>
    <row r="1839" ht="12.75">
      <c r="L1839" s="15"/>
    </row>
    <row r="1840" ht="12.75">
      <c r="L1840" s="15"/>
    </row>
    <row r="1841" ht="12.75">
      <c r="L1841" s="15"/>
    </row>
    <row r="1842" ht="12.75">
      <c r="L1842" s="15"/>
    </row>
    <row r="1843" ht="12.75">
      <c r="L1843" s="15"/>
    </row>
    <row r="1844" ht="12.75">
      <c r="L1844" s="15"/>
    </row>
    <row r="1845" ht="12.75">
      <c r="L1845" s="15"/>
    </row>
    <row r="1846" ht="12.75">
      <c r="L1846" s="15"/>
    </row>
    <row r="1847" ht="12.75">
      <c r="L1847" s="15"/>
    </row>
    <row r="1848" ht="12.75">
      <c r="L1848" s="15"/>
    </row>
    <row r="1849" ht="12.75">
      <c r="L1849" s="15"/>
    </row>
    <row r="1850" ht="12.75">
      <c r="L1850" s="15"/>
    </row>
    <row r="1851" ht="12.75">
      <c r="L1851" s="15"/>
    </row>
    <row r="1852" ht="12.75">
      <c r="L1852" s="15"/>
    </row>
    <row r="1853" ht="12.75">
      <c r="L1853" s="15"/>
    </row>
    <row r="1854" ht="12.75">
      <c r="L1854" s="15"/>
    </row>
    <row r="1855" ht="12.75">
      <c r="L1855" s="15"/>
    </row>
    <row r="1856" ht="12.75">
      <c r="L1856" s="15"/>
    </row>
    <row r="1857" ht="12.75">
      <c r="L1857" s="15"/>
    </row>
    <row r="1858" ht="12.75">
      <c r="L1858" s="15"/>
    </row>
    <row r="1859" ht="12.75">
      <c r="L1859" s="15"/>
    </row>
    <row r="1860" ht="12.75">
      <c r="L1860" s="15"/>
    </row>
    <row r="1861" ht="12.75">
      <c r="L1861" s="15"/>
    </row>
    <row r="1862" ht="12.75">
      <c r="L1862" s="15"/>
    </row>
    <row r="1863" ht="12.75">
      <c r="L1863" s="15"/>
    </row>
    <row r="1864" ht="12.75">
      <c r="L1864" s="15"/>
    </row>
    <row r="1865" ht="12.75">
      <c r="L1865" s="15"/>
    </row>
    <row r="1866" ht="12.75">
      <c r="L1866" s="15"/>
    </row>
    <row r="1867" ht="12.75">
      <c r="L1867" s="15"/>
    </row>
    <row r="1868" ht="12.75">
      <c r="L1868" s="15"/>
    </row>
    <row r="1869" ht="12.75">
      <c r="L1869" s="15"/>
    </row>
    <row r="1870" ht="12.75">
      <c r="L1870" s="15"/>
    </row>
    <row r="1871" ht="12.75">
      <c r="L1871" s="15"/>
    </row>
    <row r="1872" ht="12.75">
      <c r="L1872" s="15"/>
    </row>
    <row r="1873" ht="12.75">
      <c r="L1873" s="15"/>
    </row>
    <row r="1874" ht="12.75">
      <c r="L1874" s="15"/>
    </row>
    <row r="1875" ht="12.75">
      <c r="L1875" s="15"/>
    </row>
    <row r="1876" ht="12.75">
      <c r="L1876" s="15"/>
    </row>
    <row r="1877" ht="12.75">
      <c r="L1877" s="15"/>
    </row>
    <row r="1878" ht="12.75">
      <c r="L1878" s="15"/>
    </row>
    <row r="1879" ht="12.75">
      <c r="L1879" s="15"/>
    </row>
    <row r="1880" ht="12.75">
      <c r="L1880" s="15"/>
    </row>
    <row r="1881" ht="12.75">
      <c r="L1881" s="15"/>
    </row>
    <row r="1882" ht="12.75">
      <c r="L1882" s="15"/>
    </row>
    <row r="1883" ht="12.75">
      <c r="L1883" s="15"/>
    </row>
    <row r="1884" ht="12.75">
      <c r="L1884" s="15"/>
    </row>
    <row r="1885" ht="12.75">
      <c r="L1885" s="15"/>
    </row>
    <row r="1886" ht="12.75">
      <c r="L1886" s="15"/>
    </row>
    <row r="1887" ht="12.75">
      <c r="L1887" s="15"/>
    </row>
    <row r="1888" ht="12.75">
      <c r="L1888" s="15"/>
    </row>
    <row r="1889" ht="12.75">
      <c r="L1889" s="15"/>
    </row>
    <row r="1890" ht="12.75">
      <c r="L1890" s="15"/>
    </row>
    <row r="1891" ht="12.75">
      <c r="L1891" s="15"/>
    </row>
    <row r="1892" ht="12.75">
      <c r="L1892" s="15"/>
    </row>
    <row r="1893" ht="12.75">
      <c r="L1893" s="15"/>
    </row>
    <row r="1894" ht="12.75">
      <c r="L1894" s="15"/>
    </row>
    <row r="1895" ht="12.75">
      <c r="L1895" s="15"/>
    </row>
    <row r="1896" ht="12.75">
      <c r="L1896" s="15"/>
    </row>
    <row r="1897" ht="12.75">
      <c r="L1897" s="15"/>
    </row>
    <row r="1898" ht="12.75">
      <c r="L1898" s="15"/>
    </row>
    <row r="1899" ht="12.75">
      <c r="L1899" s="15"/>
    </row>
    <row r="1900" ht="12.75">
      <c r="L1900" s="15"/>
    </row>
    <row r="1901" ht="12.75">
      <c r="L1901" s="15"/>
    </row>
    <row r="1902" ht="12.75">
      <c r="L1902" s="15"/>
    </row>
    <row r="1903" ht="12.75">
      <c r="L1903" s="15"/>
    </row>
    <row r="1904" ht="12.75">
      <c r="L1904" s="15"/>
    </row>
    <row r="1905" ht="12.75">
      <c r="L1905" s="15"/>
    </row>
    <row r="1906" ht="12.75">
      <c r="L1906" s="15"/>
    </row>
    <row r="1907" ht="12.75">
      <c r="L1907" s="15"/>
    </row>
    <row r="1908" ht="12.75">
      <c r="L1908" s="15"/>
    </row>
    <row r="1909" ht="12.75">
      <c r="L1909" s="15"/>
    </row>
    <row r="1910" ht="12.75">
      <c r="L1910" s="15"/>
    </row>
    <row r="1911" ht="12.75">
      <c r="L1911" s="15"/>
    </row>
    <row r="1912" ht="12.75">
      <c r="L1912" s="15"/>
    </row>
    <row r="1913" ht="12.75">
      <c r="L1913" s="15"/>
    </row>
    <row r="1914" ht="12.75">
      <c r="L1914" s="15"/>
    </row>
    <row r="1915" ht="12.75">
      <c r="L1915" s="15"/>
    </row>
    <row r="1916" ht="12.75">
      <c r="L1916" s="15"/>
    </row>
    <row r="1917" ht="12.75">
      <c r="L1917" s="15"/>
    </row>
    <row r="1918" ht="12.75">
      <c r="L1918" s="15"/>
    </row>
    <row r="1919" ht="12.75">
      <c r="L1919" s="15"/>
    </row>
    <row r="1920" ht="12.75">
      <c r="L1920" s="15"/>
    </row>
    <row r="1921" ht="12.75">
      <c r="L1921" s="15"/>
    </row>
    <row r="1922" ht="12.75">
      <c r="L1922" s="15"/>
    </row>
    <row r="1923" ht="12.75">
      <c r="L1923" s="15"/>
    </row>
    <row r="1924" ht="12.75">
      <c r="L1924" s="15"/>
    </row>
    <row r="1925" ht="12.75">
      <c r="L1925" s="15"/>
    </row>
    <row r="1926" ht="12.75">
      <c r="L1926" s="15"/>
    </row>
    <row r="1927" ht="12.75">
      <c r="L1927" s="15"/>
    </row>
    <row r="1928" ht="12.75">
      <c r="L1928" s="15"/>
    </row>
    <row r="1929" ht="12.75">
      <c r="L1929" s="15"/>
    </row>
    <row r="1930" ht="12.75">
      <c r="L1930" s="15"/>
    </row>
    <row r="1931" ht="12.75">
      <c r="L1931" s="15"/>
    </row>
    <row r="1932" ht="12.75">
      <c r="L1932" s="15"/>
    </row>
    <row r="1933" ht="12.75">
      <c r="L1933" s="15"/>
    </row>
    <row r="1934" ht="12.75">
      <c r="L1934" s="15"/>
    </row>
    <row r="1935" ht="12.75">
      <c r="L1935" s="15"/>
    </row>
    <row r="1936" ht="12.75">
      <c r="L1936" s="15"/>
    </row>
    <row r="1937" ht="12.75">
      <c r="L1937" s="15"/>
    </row>
    <row r="1938" ht="12.75">
      <c r="L1938" s="15"/>
    </row>
    <row r="1939" ht="12.75">
      <c r="L1939" s="15"/>
    </row>
    <row r="1940" ht="12.75">
      <c r="L1940" s="15"/>
    </row>
    <row r="1941" ht="12.75">
      <c r="L1941" s="15"/>
    </row>
    <row r="1942" ht="12.75">
      <c r="L1942" s="15"/>
    </row>
    <row r="1943" ht="12.75">
      <c r="L1943" s="15"/>
    </row>
    <row r="1944" ht="12.75">
      <c r="L1944" s="15"/>
    </row>
    <row r="1945" ht="12.75">
      <c r="L1945" s="15"/>
    </row>
    <row r="1946" ht="12.75">
      <c r="L1946" s="15"/>
    </row>
    <row r="1947" ht="12.75">
      <c r="L1947" s="15"/>
    </row>
    <row r="1948" ht="12.75">
      <c r="L1948" s="15"/>
    </row>
    <row r="1949" ht="12.75">
      <c r="L1949" s="15"/>
    </row>
    <row r="1950" ht="12.75">
      <c r="L1950" s="15"/>
    </row>
    <row r="1951" ht="12.75">
      <c r="L1951" s="15"/>
    </row>
    <row r="1952" ht="12.75">
      <c r="L1952" s="15"/>
    </row>
    <row r="1953" ht="12.75">
      <c r="L1953" s="15"/>
    </row>
    <row r="1954" ht="12.75">
      <c r="L1954" s="15"/>
    </row>
    <row r="1955" ht="12.75">
      <c r="L1955" s="15"/>
    </row>
    <row r="1956" ht="12.75">
      <c r="L1956" s="15"/>
    </row>
    <row r="1957" ht="12.75">
      <c r="L1957" s="15"/>
    </row>
    <row r="1958" ht="12.75">
      <c r="L1958" s="15"/>
    </row>
    <row r="1959" ht="12.75">
      <c r="L1959" s="15"/>
    </row>
    <row r="1960" ht="12.75">
      <c r="L1960" s="15"/>
    </row>
    <row r="1961" ht="12.75">
      <c r="L1961" s="15"/>
    </row>
    <row r="1962" ht="12.75">
      <c r="L1962" s="15"/>
    </row>
    <row r="1963" ht="12.75">
      <c r="L1963" s="15"/>
    </row>
    <row r="1964" ht="12.75">
      <c r="L1964" s="15"/>
    </row>
    <row r="1965" ht="12.75">
      <c r="L1965" s="15"/>
    </row>
    <row r="1966" ht="12.75">
      <c r="L1966" s="15"/>
    </row>
    <row r="1967" ht="12.75">
      <c r="L1967" s="15"/>
    </row>
    <row r="1968" ht="12.75">
      <c r="L1968" s="15"/>
    </row>
    <row r="1969" ht="12.75">
      <c r="L1969" s="15"/>
    </row>
    <row r="1970" ht="12.75">
      <c r="L1970" s="15"/>
    </row>
    <row r="1971" ht="12.75">
      <c r="L1971" s="15"/>
    </row>
    <row r="1972" ht="12.75">
      <c r="L1972" s="15"/>
    </row>
    <row r="1973" ht="12.75">
      <c r="L1973" s="15"/>
    </row>
    <row r="1974" ht="12.75">
      <c r="L1974" s="15"/>
    </row>
    <row r="1975" ht="12.75">
      <c r="L1975" s="15"/>
    </row>
    <row r="1976" ht="12.75">
      <c r="L1976" s="15"/>
    </row>
    <row r="1977" ht="12.75">
      <c r="L1977" s="15"/>
    </row>
    <row r="1978" ht="12.75">
      <c r="L1978" s="15"/>
    </row>
    <row r="1979" ht="12.75">
      <c r="L1979" s="15"/>
    </row>
    <row r="1980" ht="12.75">
      <c r="L1980" s="15"/>
    </row>
    <row r="1981" ht="12.75">
      <c r="L1981" s="15"/>
    </row>
    <row r="1982" ht="12.75">
      <c r="L1982" s="15"/>
    </row>
    <row r="1983" ht="12.75">
      <c r="L1983" s="15"/>
    </row>
    <row r="1984" ht="12.75">
      <c r="L1984" s="15"/>
    </row>
    <row r="1985" ht="12.75">
      <c r="L1985" s="15"/>
    </row>
    <row r="1986" ht="12.75">
      <c r="L1986" s="15"/>
    </row>
    <row r="1987" ht="12.75">
      <c r="L1987" s="15"/>
    </row>
    <row r="1988" ht="12.75">
      <c r="L1988" s="15"/>
    </row>
    <row r="1989" ht="12.75">
      <c r="L1989" s="15"/>
    </row>
    <row r="1990" ht="12.75">
      <c r="L1990" s="15"/>
    </row>
    <row r="1991" ht="12.75">
      <c r="L1991" s="15"/>
    </row>
    <row r="1992" ht="12.75">
      <c r="L1992" s="15"/>
    </row>
    <row r="1993" ht="12.75">
      <c r="L1993" s="15"/>
    </row>
    <row r="1994" ht="12.75">
      <c r="L1994" s="15"/>
    </row>
    <row r="1995" ht="12.75">
      <c r="L1995" s="15"/>
    </row>
    <row r="1996" ht="12.75">
      <c r="L1996" s="15"/>
    </row>
    <row r="1997" ht="12.75">
      <c r="L1997" s="15"/>
    </row>
    <row r="1998" ht="12.75">
      <c r="L1998" s="15"/>
    </row>
    <row r="1999" ht="12.75">
      <c r="L1999" s="15"/>
    </row>
    <row r="2000" ht="12.75">
      <c r="L2000" s="15"/>
    </row>
    <row r="2001" ht="12.75">
      <c r="L2001" s="15"/>
    </row>
    <row r="2002" ht="12.75">
      <c r="L2002" s="15"/>
    </row>
    <row r="2003" ht="12.75">
      <c r="L2003" s="15"/>
    </row>
    <row r="2004" ht="12.75">
      <c r="L2004" s="15"/>
    </row>
    <row r="2005" ht="12.75">
      <c r="L2005" s="15"/>
    </row>
    <row r="2006" ht="12.75">
      <c r="L2006" s="15"/>
    </row>
    <row r="2007" ht="12.75">
      <c r="L2007" s="15"/>
    </row>
    <row r="2008" ht="12.75">
      <c r="L2008" s="15"/>
    </row>
    <row r="2009" ht="12.75">
      <c r="L2009" s="15"/>
    </row>
    <row r="2010" ht="12.75">
      <c r="L2010" s="15"/>
    </row>
    <row r="2011" ht="12.75">
      <c r="L2011" s="15"/>
    </row>
    <row r="2012" ht="12.75">
      <c r="L2012" s="15"/>
    </row>
    <row r="2013" ht="12.75">
      <c r="L2013" s="15"/>
    </row>
    <row r="2014" ht="12.75">
      <c r="L2014" s="15"/>
    </row>
    <row r="2015" ht="12.75">
      <c r="L2015" s="15"/>
    </row>
    <row r="2016" ht="12.75">
      <c r="L2016" s="15"/>
    </row>
    <row r="2017" ht="12.75">
      <c r="L2017" s="15"/>
    </row>
    <row r="2018" ht="12.75">
      <c r="L2018" s="15"/>
    </row>
    <row r="2019" ht="12.75">
      <c r="L2019" s="15"/>
    </row>
    <row r="2020" ht="12.75">
      <c r="L2020" s="15"/>
    </row>
    <row r="2021" ht="12.75">
      <c r="L2021" s="15"/>
    </row>
    <row r="2022" ht="12.75">
      <c r="L2022" s="15"/>
    </row>
    <row r="2023" ht="12.75">
      <c r="L2023" s="15"/>
    </row>
    <row r="2024" ht="12.75">
      <c r="L2024" s="15"/>
    </row>
    <row r="2025" ht="12.75">
      <c r="L2025" s="15"/>
    </row>
    <row r="2026" ht="12.75">
      <c r="L2026" s="15"/>
    </row>
    <row r="2027" ht="12.75">
      <c r="L2027" s="15"/>
    </row>
    <row r="2028" ht="12.75">
      <c r="L2028" s="15"/>
    </row>
    <row r="2029" ht="12.75">
      <c r="L2029" s="15"/>
    </row>
    <row r="2030" ht="12.75">
      <c r="L2030" s="15"/>
    </row>
    <row r="2031" ht="12.75">
      <c r="L2031" s="15"/>
    </row>
    <row r="2032" ht="12.75">
      <c r="L2032" s="15"/>
    </row>
    <row r="2033" ht="12.75">
      <c r="L2033" s="15"/>
    </row>
    <row r="2034" ht="12.75">
      <c r="L2034" s="15"/>
    </row>
    <row r="2035" ht="12.75">
      <c r="L2035" s="15"/>
    </row>
    <row r="2036" ht="12.75">
      <c r="L2036" s="15"/>
    </row>
    <row r="2037" ht="12.75">
      <c r="L2037" s="15"/>
    </row>
    <row r="2038" ht="12.75">
      <c r="L2038" s="15"/>
    </row>
    <row r="2039" ht="12.75">
      <c r="L2039" s="15"/>
    </row>
    <row r="2040" ht="12.75">
      <c r="L2040" s="15"/>
    </row>
    <row r="2041" ht="12.75">
      <c r="L2041" s="15"/>
    </row>
    <row r="2042" ht="12.75">
      <c r="L2042" s="15"/>
    </row>
    <row r="2043" ht="12.75">
      <c r="L2043" s="15"/>
    </row>
    <row r="2044" ht="12.75">
      <c r="L2044" s="15"/>
    </row>
    <row r="2045" ht="12.75">
      <c r="L2045" s="15"/>
    </row>
    <row r="2046" ht="12.75">
      <c r="L2046" s="15"/>
    </row>
    <row r="2047" ht="12.75">
      <c r="L2047" s="15"/>
    </row>
    <row r="2048" ht="12.75">
      <c r="L2048" s="15"/>
    </row>
    <row r="2049" ht="12.75">
      <c r="L2049" s="15"/>
    </row>
    <row r="2050" ht="12.75">
      <c r="L2050" s="15"/>
    </row>
    <row r="2051" ht="12.75">
      <c r="L2051" s="15"/>
    </row>
    <row r="2052" ht="12.75">
      <c r="L2052" s="15"/>
    </row>
    <row r="2053" ht="12.75">
      <c r="L2053" s="15"/>
    </row>
    <row r="2054" ht="12.75">
      <c r="L2054" s="15"/>
    </row>
    <row r="2055" ht="12.75">
      <c r="L2055" s="15"/>
    </row>
    <row r="2056" ht="12.75">
      <c r="L2056" s="15"/>
    </row>
    <row r="2057" ht="12.75">
      <c r="L2057" s="15"/>
    </row>
    <row r="2058" ht="12.75">
      <c r="L2058" s="15"/>
    </row>
    <row r="2059" ht="12.75">
      <c r="L2059" s="15"/>
    </row>
    <row r="2060" ht="12.75">
      <c r="L2060" s="15"/>
    </row>
    <row r="2061" ht="12.75">
      <c r="L2061" s="15"/>
    </row>
    <row r="2062" ht="12.75">
      <c r="L2062" s="15"/>
    </row>
    <row r="2063" ht="12.75">
      <c r="L2063" s="15"/>
    </row>
    <row r="2064" ht="12.75">
      <c r="L2064" s="15"/>
    </row>
    <row r="2065" ht="12.75">
      <c r="L2065" s="15"/>
    </row>
    <row r="2066" ht="12.75">
      <c r="L2066" s="15"/>
    </row>
    <row r="2067" ht="12.75">
      <c r="L2067" s="15"/>
    </row>
    <row r="2068" ht="12.75">
      <c r="L2068" s="15"/>
    </row>
    <row r="2069" ht="12.75">
      <c r="L2069" s="15"/>
    </row>
    <row r="2070" ht="12.75">
      <c r="L2070" s="15"/>
    </row>
    <row r="2071" ht="12.75">
      <c r="L2071" s="15"/>
    </row>
    <row r="2072" ht="12.75">
      <c r="L2072" s="15"/>
    </row>
    <row r="2073" ht="12.75">
      <c r="L2073" s="15"/>
    </row>
    <row r="2074" ht="12.75">
      <c r="L2074" s="15"/>
    </row>
    <row r="2075" ht="12.75">
      <c r="L2075" s="15"/>
    </row>
    <row r="2076" ht="12.75">
      <c r="L2076" s="15"/>
    </row>
    <row r="2077" ht="12.75">
      <c r="L2077" s="15"/>
    </row>
    <row r="2078" ht="12.75">
      <c r="L2078" s="15"/>
    </row>
    <row r="2079" ht="12.75">
      <c r="L2079" s="15"/>
    </row>
    <row r="2080" ht="12.75">
      <c r="L2080" s="15"/>
    </row>
    <row r="2081" ht="12.75">
      <c r="L2081" s="15"/>
    </row>
    <row r="2082" ht="12.75">
      <c r="L2082" s="15"/>
    </row>
    <row r="2083" ht="12.75">
      <c r="L2083" s="15"/>
    </row>
    <row r="2084" ht="12.75">
      <c r="L2084" s="15"/>
    </row>
    <row r="2085" ht="12.75">
      <c r="L2085" s="15"/>
    </row>
    <row r="2086" ht="12.75">
      <c r="L2086" s="15"/>
    </row>
    <row r="2087" ht="12.75">
      <c r="L2087" s="15"/>
    </row>
    <row r="2088" ht="12.75">
      <c r="L2088" s="15"/>
    </row>
    <row r="2089" ht="12.75">
      <c r="L2089" s="15"/>
    </row>
    <row r="2090" ht="12.75">
      <c r="L2090" s="15"/>
    </row>
    <row r="2091" ht="12.75">
      <c r="L2091" s="15"/>
    </row>
    <row r="2092" ht="12.75">
      <c r="L2092" s="15"/>
    </row>
    <row r="2093" ht="12.75">
      <c r="L2093" s="15"/>
    </row>
    <row r="2094" ht="12.75">
      <c r="L2094" s="15"/>
    </row>
    <row r="2095" ht="12.75">
      <c r="L2095" s="15"/>
    </row>
    <row r="2096" ht="12.75">
      <c r="L2096" s="15"/>
    </row>
    <row r="2097" ht="12.75">
      <c r="L2097" s="15"/>
    </row>
    <row r="2098" ht="12.75">
      <c r="L2098" s="15"/>
    </row>
    <row r="2099" ht="12.75">
      <c r="L2099" s="15"/>
    </row>
    <row r="2100" ht="12.75">
      <c r="L2100" s="15"/>
    </row>
    <row r="2101" ht="12.75">
      <c r="L2101" s="15"/>
    </row>
    <row r="2102" ht="12.75">
      <c r="L2102" s="15"/>
    </row>
    <row r="2103" ht="12.75">
      <c r="L2103" s="15"/>
    </row>
    <row r="2104" ht="12.75">
      <c r="L2104" s="15"/>
    </row>
    <row r="2105" ht="12.75">
      <c r="L2105" s="15"/>
    </row>
    <row r="2106" ht="12.75">
      <c r="L2106" s="15"/>
    </row>
    <row r="2107" ht="12.75">
      <c r="L2107" s="15"/>
    </row>
    <row r="2108" ht="12.75">
      <c r="L2108" s="15"/>
    </row>
    <row r="2109" ht="12.75">
      <c r="L2109" s="15"/>
    </row>
    <row r="2110" ht="12.75">
      <c r="L2110" s="15"/>
    </row>
    <row r="2111" ht="12.75">
      <c r="L2111" s="15"/>
    </row>
    <row r="2112" ht="12.75">
      <c r="L2112" s="15"/>
    </row>
    <row r="2113" ht="12.75">
      <c r="L2113" s="15"/>
    </row>
    <row r="2114" ht="12.75">
      <c r="L2114" s="15"/>
    </row>
    <row r="2115" ht="12.75">
      <c r="L2115" s="15"/>
    </row>
    <row r="2116" ht="12.75">
      <c r="L2116" s="15"/>
    </row>
    <row r="2117" ht="12.75">
      <c r="L2117" s="15"/>
    </row>
    <row r="2118" ht="12.75">
      <c r="L2118" s="15"/>
    </row>
    <row r="2119" ht="12.75">
      <c r="L2119" s="15"/>
    </row>
    <row r="2120" ht="12.75">
      <c r="L2120" s="15"/>
    </row>
    <row r="2121" ht="12.75">
      <c r="L2121" s="15"/>
    </row>
    <row r="2122" ht="12.75">
      <c r="L2122" s="15"/>
    </row>
    <row r="2123" ht="12.75">
      <c r="L2123" s="15"/>
    </row>
    <row r="2124" ht="12.75">
      <c r="L2124" s="15"/>
    </row>
    <row r="2125" ht="12.75">
      <c r="L2125" s="15"/>
    </row>
    <row r="2126" ht="12.75">
      <c r="L2126" s="15"/>
    </row>
    <row r="2127" ht="12.75">
      <c r="L2127" s="15"/>
    </row>
    <row r="2128" ht="12.75">
      <c r="L2128" s="15"/>
    </row>
    <row r="2129" ht="12.75">
      <c r="L2129" s="15"/>
    </row>
    <row r="2130" ht="12.75">
      <c r="L2130" s="15"/>
    </row>
    <row r="2131" ht="12.75">
      <c r="L2131" s="15"/>
    </row>
    <row r="2132" ht="12.75">
      <c r="L2132" s="15"/>
    </row>
    <row r="2133" ht="12.75">
      <c r="L2133" s="15"/>
    </row>
    <row r="2134" ht="12.75">
      <c r="L2134" s="15"/>
    </row>
    <row r="2135" ht="12.75">
      <c r="L2135" s="15"/>
    </row>
    <row r="2136" ht="12.75">
      <c r="L2136" s="15"/>
    </row>
    <row r="2137" ht="12.75">
      <c r="L2137" s="15"/>
    </row>
    <row r="2138" ht="12.75">
      <c r="L2138" s="15"/>
    </row>
    <row r="2139" ht="12.75">
      <c r="L2139" s="15"/>
    </row>
    <row r="2140" ht="12.75">
      <c r="L2140" s="15"/>
    </row>
    <row r="2141" ht="12.75">
      <c r="L2141" s="15"/>
    </row>
    <row r="2142" ht="12.75">
      <c r="L2142" s="15"/>
    </row>
    <row r="2143" ht="12.75">
      <c r="L2143" s="15"/>
    </row>
    <row r="2144" ht="12.75">
      <c r="L2144" s="15"/>
    </row>
    <row r="2145" ht="12.75">
      <c r="L2145" s="15"/>
    </row>
    <row r="2146" ht="12.75">
      <c r="L2146" s="15"/>
    </row>
    <row r="2147" ht="12.75">
      <c r="L2147" s="15"/>
    </row>
    <row r="2148" ht="12.75">
      <c r="L2148" s="15"/>
    </row>
    <row r="2149" ht="12.75">
      <c r="L2149" s="15"/>
    </row>
    <row r="2150" ht="12.75">
      <c r="L2150" s="15"/>
    </row>
    <row r="2151" ht="12.75">
      <c r="L2151" s="15"/>
    </row>
    <row r="2152" ht="12.75">
      <c r="L2152" s="15"/>
    </row>
    <row r="2153" ht="12.75">
      <c r="L2153" s="15"/>
    </row>
    <row r="2154" ht="12.75">
      <c r="L2154" s="15"/>
    </row>
    <row r="2155" ht="12.75">
      <c r="L2155" s="15"/>
    </row>
    <row r="2156" ht="12.75">
      <c r="L2156" s="15"/>
    </row>
    <row r="2157" ht="12.75">
      <c r="L2157" s="15"/>
    </row>
    <row r="2158" ht="12.75">
      <c r="L2158" s="15"/>
    </row>
    <row r="2159" ht="12.75">
      <c r="L2159" s="15"/>
    </row>
    <row r="2160" ht="12.75">
      <c r="L2160" s="15"/>
    </row>
    <row r="2161" ht="12.75">
      <c r="L2161" s="15"/>
    </row>
    <row r="2162" ht="12.75">
      <c r="L2162" s="15"/>
    </row>
    <row r="2163" ht="12.75">
      <c r="L2163" s="15"/>
    </row>
    <row r="2164" ht="12.75">
      <c r="L2164" s="15"/>
    </row>
    <row r="2165" ht="12.75">
      <c r="L2165" s="15"/>
    </row>
    <row r="2166" ht="12.75">
      <c r="L2166" s="15"/>
    </row>
    <row r="2167" ht="12.75">
      <c r="L2167" s="15"/>
    </row>
    <row r="2168" ht="12.75">
      <c r="L2168" s="15"/>
    </row>
    <row r="2169" ht="12.75">
      <c r="L2169" s="15"/>
    </row>
    <row r="2170" ht="12.75">
      <c r="L2170" s="15"/>
    </row>
    <row r="2171" ht="12.75">
      <c r="L2171" s="15"/>
    </row>
    <row r="2172" ht="12.75">
      <c r="L2172" s="15"/>
    </row>
    <row r="2173" ht="12.75">
      <c r="L2173" s="15"/>
    </row>
    <row r="2174" ht="12.75">
      <c r="L2174" s="15"/>
    </row>
    <row r="2175" ht="12.75">
      <c r="L2175" s="15"/>
    </row>
    <row r="2176" ht="12.75">
      <c r="L2176" s="15"/>
    </row>
    <row r="2177" ht="12.75">
      <c r="L2177" s="15"/>
    </row>
    <row r="2178" ht="12.75">
      <c r="L2178" s="15"/>
    </row>
    <row r="2179" ht="12.75">
      <c r="L2179" s="15"/>
    </row>
    <row r="2180" ht="12.75">
      <c r="L2180" s="15"/>
    </row>
    <row r="2181" ht="12.75">
      <c r="L2181" s="15"/>
    </row>
    <row r="2182" ht="12.75">
      <c r="L2182" s="15"/>
    </row>
    <row r="2183" ht="12.75">
      <c r="L2183" s="15"/>
    </row>
    <row r="2184" ht="12.75">
      <c r="L2184" s="15"/>
    </row>
    <row r="2185" ht="12.75">
      <c r="L2185" s="15"/>
    </row>
    <row r="2186" ht="12.75">
      <c r="L2186" s="15"/>
    </row>
    <row r="2187" ht="12.75">
      <c r="L2187" s="15"/>
    </row>
    <row r="2188" ht="12.75">
      <c r="L2188" s="15"/>
    </row>
    <row r="2189" ht="12.75">
      <c r="L2189" s="15"/>
    </row>
    <row r="2190" ht="12.75">
      <c r="L2190" s="15"/>
    </row>
    <row r="2191" ht="12.75">
      <c r="L2191" s="15"/>
    </row>
    <row r="2192" ht="12.75">
      <c r="L2192" s="15"/>
    </row>
    <row r="2193" ht="12.75">
      <c r="L2193" s="15"/>
    </row>
    <row r="2194" ht="12.75">
      <c r="L2194" s="15"/>
    </row>
    <row r="2195" ht="12.75">
      <c r="L2195" s="15"/>
    </row>
    <row r="2196" ht="12.75">
      <c r="L2196" s="15"/>
    </row>
    <row r="2197" ht="12.75">
      <c r="L2197" s="15"/>
    </row>
    <row r="2198" ht="12.75">
      <c r="L2198" s="15"/>
    </row>
    <row r="2199" ht="12.75">
      <c r="L2199" s="15"/>
    </row>
    <row r="2200" ht="12.75">
      <c r="L2200" s="15"/>
    </row>
    <row r="2201" ht="12.75">
      <c r="L2201" s="15"/>
    </row>
    <row r="2202" ht="12.75">
      <c r="L2202" s="15"/>
    </row>
    <row r="2203" ht="12.75">
      <c r="L2203" s="15"/>
    </row>
    <row r="2204" ht="12.75">
      <c r="L2204" s="15"/>
    </row>
    <row r="2205" ht="12.75">
      <c r="L2205" s="15"/>
    </row>
    <row r="2206" ht="12.75">
      <c r="L2206" s="15"/>
    </row>
    <row r="2207" ht="12.75">
      <c r="L2207" s="15"/>
    </row>
    <row r="2208" ht="12.75">
      <c r="L2208" s="15"/>
    </row>
    <row r="2209" ht="12.75">
      <c r="L2209" s="15"/>
    </row>
    <row r="2210" ht="12.75">
      <c r="L2210" s="15"/>
    </row>
    <row r="2211" ht="12.75">
      <c r="L2211" s="15"/>
    </row>
    <row r="2212" ht="12.75">
      <c r="L2212" s="15"/>
    </row>
    <row r="2213" ht="12.75">
      <c r="L2213" s="15"/>
    </row>
    <row r="2214" ht="12.75">
      <c r="L2214" s="15"/>
    </row>
    <row r="2215" ht="12.75">
      <c r="L2215" s="15"/>
    </row>
    <row r="2216" ht="12.75">
      <c r="L2216" s="15"/>
    </row>
    <row r="2217" ht="12.75">
      <c r="L2217" s="15"/>
    </row>
    <row r="2218" ht="12.75">
      <c r="L2218" s="15"/>
    </row>
    <row r="2219" ht="12.75">
      <c r="L2219" s="15"/>
    </row>
    <row r="2220" ht="12.75">
      <c r="L2220" s="15"/>
    </row>
    <row r="2221" ht="12.75">
      <c r="L2221" s="15"/>
    </row>
    <row r="2222" ht="12.75">
      <c r="L2222" s="15"/>
    </row>
    <row r="2223" ht="12.75">
      <c r="L2223" s="15"/>
    </row>
    <row r="2224" ht="12.75">
      <c r="L2224" s="15"/>
    </row>
    <row r="2225" ht="12.75">
      <c r="L2225" s="15"/>
    </row>
    <row r="2226" ht="12.75">
      <c r="L2226" s="15"/>
    </row>
    <row r="2227" ht="12.75">
      <c r="L2227" s="15"/>
    </row>
    <row r="2228" ht="12.75">
      <c r="L2228" s="15"/>
    </row>
    <row r="2229" ht="12.75">
      <c r="L2229" s="15"/>
    </row>
    <row r="2230" ht="12.75">
      <c r="L2230" s="15"/>
    </row>
    <row r="2231" ht="12.75">
      <c r="L2231" s="15"/>
    </row>
    <row r="2232" ht="12.75">
      <c r="L2232" s="15"/>
    </row>
    <row r="2233" ht="12.75">
      <c r="L2233" s="15"/>
    </row>
    <row r="2234" ht="12.75">
      <c r="L2234" s="15"/>
    </row>
    <row r="2235" ht="12.75">
      <c r="L2235" s="15"/>
    </row>
    <row r="2236" ht="12.75">
      <c r="L2236" s="15"/>
    </row>
    <row r="2237" ht="12.75">
      <c r="L2237" s="15"/>
    </row>
    <row r="2238" ht="12.75">
      <c r="L2238" s="15"/>
    </row>
    <row r="2239" ht="12.75">
      <c r="L2239" s="15"/>
    </row>
    <row r="2240" ht="12.75">
      <c r="L2240" s="15"/>
    </row>
    <row r="2241" ht="12.75">
      <c r="L2241" s="15"/>
    </row>
    <row r="2242" ht="12.75">
      <c r="L2242" s="15"/>
    </row>
    <row r="2243" ht="12.75">
      <c r="L2243" s="15"/>
    </row>
    <row r="2244" ht="12.75">
      <c r="L2244" s="15"/>
    </row>
    <row r="2245" ht="12.75">
      <c r="L2245" s="15"/>
    </row>
    <row r="2246" ht="12.75">
      <c r="L2246" s="15"/>
    </row>
    <row r="2247" ht="12.75">
      <c r="L2247" s="15"/>
    </row>
    <row r="2248" ht="12.75">
      <c r="L2248" s="15"/>
    </row>
    <row r="2249" ht="12.75">
      <c r="L2249" s="15"/>
    </row>
    <row r="2250" ht="12.75">
      <c r="L2250" s="15"/>
    </row>
    <row r="2251" ht="12.75">
      <c r="L2251" s="15"/>
    </row>
    <row r="2252" ht="12.75">
      <c r="L2252" s="15"/>
    </row>
    <row r="2253" ht="12.75">
      <c r="L2253" s="15"/>
    </row>
    <row r="2254" ht="12.75">
      <c r="L2254" s="15"/>
    </row>
    <row r="2255" ht="12.75">
      <c r="L2255" s="15"/>
    </row>
    <row r="2256" ht="12.75">
      <c r="L2256" s="15"/>
    </row>
    <row r="2257" ht="12.75">
      <c r="L2257" s="15"/>
    </row>
    <row r="2258" ht="12.75">
      <c r="L2258" s="15"/>
    </row>
    <row r="2259" ht="12.75">
      <c r="L2259" s="15"/>
    </row>
    <row r="2260" ht="12.75">
      <c r="L2260" s="15"/>
    </row>
    <row r="2261" ht="12.75">
      <c r="L2261" s="15"/>
    </row>
    <row r="2262" ht="12.75">
      <c r="L2262" s="15"/>
    </row>
    <row r="2263" ht="12.75">
      <c r="L2263" s="15"/>
    </row>
    <row r="2264" ht="12.75">
      <c r="L2264" s="15"/>
    </row>
    <row r="2265" ht="12.75">
      <c r="L2265" s="15"/>
    </row>
    <row r="2266" ht="12.75">
      <c r="L2266" s="15"/>
    </row>
    <row r="2267" ht="12.75">
      <c r="L2267" s="15"/>
    </row>
    <row r="2268" ht="12.75">
      <c r="L2268" s="15"/>
    </row>
    <row r="2269" ht="12.75">
      <c r="L2269" s="15"/>
    </row>
    <row r="2270" ht="12.75">
      <c r="L2270" s="15"/>
    </row>
    <row r="2271" ht="12.75">
      <c r="L2271" s="15"/>
    </row>
    <row r="2272" ht="12.75">
      <c r="L2272" s="15"/>
    </row>
    <row r="2273" ht="12.75">
      <c r="L2273" s="15"/>
    </row>
    <row r="2274" ht="12.75">
      <c r="L2274" s="15"/>
    </row>
    <row r="2275" ht="12.75">
      <c r="L2275" s="15"/>
    </row>
    <row r="2276" ht="12.75">
      <c r="L2276" s="15"/>
    </row>
    <row r="2277" ht="12.75">
      <c r="L2277" s="15"/>
    </row>
    <row r="2278" ht="12.75">
      <c r="L2278" s="15"/>
    </row>
    <row r="2279" ht="12.75">
      <c r="L2279" s="15"/>
    </row>
    <row r="2280" ht="12.75">
      <c r="L2280" s="15"/>
    </row>
    <row r="2281" ht="12.75">
      <c r="L2281" s="15"/>
    </row>
    <row r="2282" ht="12.75">
      <c r="L2282" s="15"/>
    </row>
    <row r="2283" ht="12.75">
      <c r="L2283" s="15"/>
    </row>
    <row r="2284" ht="12.75">
      <c r="L2284" s="15"/>
    </row>
    <row r="2285" ht="12.75">
      <c r="L2285" s="15"/>
    </row>
    <row r="2286" ht="12.75">
      <c r="L2286" s="15"/>
    </row>
    <row r="2287" ht="12.75">
      <c r="L2287" s="15"/>
    </row>
    <row r="2288" ht="12.75">
      <c r="L2288" s="15"/>
    </row>
    <row r="2289" ht="12.75">
      <c r="L2289" s="15"/>
    </row>
    <row r="2290" ht="12.75">
      <c r="L2290" s="15"/>
    </row>
    <row r="2291" ht="12.75">
      <c r="L2291" s="15"/>
    </row>
    <row r="2292" ht="12.75">
      <c r="L2292" s="15"/>
    </row>
    <row r="2293" ht="12.75">
      <c r="L2293" s="15"/>
    </row>
    <row r="2294" ht="12.75">
      <c r="L2294" s="15"/>
    </row>
    <row r="2295" ht="12.75">
      <c r="L2295" s="15"/>
    </row>
    <row r="2296" ht="12.75">
      <c r="L2296" s="15"/>
    </row>
    <row r="2297" ht="12.75">
      <c r="L2297" s="15"/>
    </row>
    <row r="2298" ht="12.75">
      <c r="L2298" s="15"/>
    </row>
    <row r="2299" ht="12.75">
      <c r="L2299" s="15"/>
    </row>
    <row r="2300" ht="12.75">
      <c r="L2300" s="15"/>
    </row>
    <row r="2301" ht="12.75">
      <c r="L2301" s="15"/>
    </row>
    <row r="2302" ht="12.75">
      <c r="L2302" s="15"/>
    </row>
    <row r="2303" ht="12.75">
      <c r="L2303" s="15"/>
    </row>
    <row r="2304" ht="12.75">
      <c r="L2304" s="15"/>
    </row>
    <row r="2305" ht="12.75">
      <c r="L2305" s="15"/>
    </row>
    <row r="2306" ht="12.75">
      <c r="L2306" s="15"/>
    </row>
    <row r="2307" ht="12.75">
      <c r="L2307" s="15"/>
    </row>
    <row r="2308" ht="12.75">
      <c r="L2308" s="15"/>
    </row>
    <row r="2309" ht="12.75">
      <c r="L2309" s="15"/>
    </row>
    <row r="2310" ht="12.75">
      <c r="L2310" s="15"/>
    </row>
    <row r="2311" ht="12.75">
      <c r="L2311" s="15"/>
    </row>
    <row r="2312" ht="12.75">
      <c r="L2312" s="15"/>
    </row>
    <row r="2313" ht="12.75">
      <c r="L2313" s="15"/>
    </row>
    <row r="2314" ht="12.75">
      <c r="L2314" s="15"/>
    </row>
    <row r="2315" ht="12.75">
      <c r="L2315" s="15"/>
    </row>
    <row r="2316" ht="12.75">
      <c r="L2316" s="15"/>
    </row>
    <row r="2317" ht="12.75">
      <c r="L2317" s="15"/>
    </row>
    <row r="2318" ht="12.75">
      <c r="L2318" s="15"/>
    </row>
    <row r="2319" ht="12.75">
      <c r="L2319" s="15"/>
    </row>
    <row r="2320" ht="12.75">
      <c r="L2320" s="15"/>
    </row>
    <row r="2321" ht="12.75">
      <c r="L2321" s="15"/>
    </row>
    <row r="2322" ht="12.75">
      <c r="L2322" s="15"/>
    </row>
    <row r="2323" ht="12.75">
      <c r="L2323" s="15"/>
    </row>
    <row r="2324" ht="12.75">
      <c r="L2324" s="15"/>
    </row>
    <row r="2325" ht="12.75">
      <c r="L2325" s="15"/>
    </row>
    <row r="2326" ht="12.75">
      <c r="L2326" s="15"/>
    </row>
    <row r="2327" ht="12.75">
      <c r="L2327" s="15"/>
    </row>
    <row r="2328" ht="12.75">
      <c r="L2328" s="15"/>
    </row>
    <row r="2329" ht="12.75">
      <c r="L2329" s="15"/>
    </row>
    <row r="2330" ht="12.75">
      <c r="L2330" s="15"/>
    </row>
    <row r="2331" ht="12.75">
      <c r="L2331" s="15"/>
    </row>
    <row r="2332" ht="12.75">
      <c r="L2332" s="15"/>
    </row>
    <row r="2333" ht="12.75">
      <c r="L2333" s="15"/>
    </row>
    <row r="2334" ht="12.75">
      <c r="L2334" s="15"/>
    </row>
    <row r="2335" ht="12.75">
      <c r="L2335" s="15"/>
    </row>
    <row r="2336" ht="12.75">
      <c r="L2336" s="15"/>
    </row>
    <row r="2337" ht="12.75">
      <c r="L2337" s="15"/>
    </row>
    <row r="2338" ht="12.75">
      <c r="L2338" s="15"/>
    </row>
    <row r="2339" ht="12.75">
      <c r="L2339" s="15"/>
    </row>
    <row r="2340" ht="12.75">
      <c r="L2340" s="15"/>
    </row>
    <row r="2341" ht="12.75">
      <c r="L2341" s="15"/>
    </row>
    <row r="2342" ht="12.75">
      <c r="L2342" s="15"/>
    </row>
    <row r="2343" ht="12.75">
      <c r="L2343" s="15"/>
    </row>
    <row r="2344" ht="12.75">
      <c r="L2344" s="15"/>
    </row>
    <row r="2345" ht="12.75">
      <c r="L2345" s="15"/>
    </row>
    <row r="2346" ht="12.75">
      <c r="L2346" s="15"/>
    </row>
    <row r="2347" ht="12.75">
      <c r="L2347" s="15"/>
    </row>
    <row r="2348" ht="12.75">
      <c r="L2348" s="15"/>
    </row>
    <row r="2349" ht="12.75">
      <c r="L2349" s="15"/>
    </row>
    <row r="2350" ht="12.75">
      <c r="L2350" s="15"/>
    </row>
    <row r="2351" ht="12.75">
      <c r="L2351" s="15"/>
    </row>
    <row r="2352" ht="12.75">
      <c r="L2352" s="15"/>
    </row>
    <row r="2353" ht="12.75">
      <c r="L2353" s="15"/>
    </row>
    <row r="2354" ht="12.75">
      <c r="L2354" s="15"/>
    </row>
    <row r="2355" ht="12.75">
      <c r="L2355" s="15"/>
    </row>
    <row r="2356" ht="12.75">
      <c r="L2356" s="15"/>
    </row>
    <row r="2357" ht="12.75">
      <c r="L2357" s="15"/>
    </row>
    <row r="2358" ht="12.75">
      <c r="L2358" s="15"/>
    </row>
    <row r="2359" ht="12.75">
      <c r="L2359" s="15"/>
    </row>
    <row r="2360" ht="12.75">
      <c r="L2360" s="15"/>
    </row>
    <row r="2361" ht="12.75">
      <c r="L2361" s="15"/>
    </row>
    <row r="2362" ht="12.75">
      <c r="L2362" s="15"/>
    </row>
    <row r="2363" ht="12.75">
      <c r="L2363" s="15"/>
    </row>
    <row r="2364" ht="12.75">
      <c r="L2364" s="15"/>
    </row>
    <row r="2365" ht="12.75">
      <c r="L2365" s="15"/>
    </row>
    <row r="2366" ht="12.75">
      <c r="L2366" s="15"/>
    </row>
    <row r="2367" ht="12.75">
      <c r="L2367" s="15"/>
    </row>
    <row r="2368" ht="12.75">
      <c r="L2368" s="15"/>
    </row>
    <row r="2369" ht="12.75">
      <c r="L2369" s="15"/>
    </row>
    <row r="2370" ht="12.75">
      <c r="L2370" s="15"/>
    </row>
    <row r="2371" ht="12.75">
      <c r="L2371" s="15"/>
    </row>
    <row r="2372" ht="12.75">
      <c r="L2372" s="15"/>
    </row>
    <row r="2373" ht="12.75">
      <c r="L2373" s="15"/>
    </row>
    <row r="2374" ht="12.75">
      <c r="L2374" s="15"/>
    </row>
    <row r="2375" ht="12.75">
      <c r="L2375" s="15"/>
    </row>
    <row r="2376" ht="12.75">
      <c r="L2376" s="15"/>
    </row>
    <row r="2377" ht="12.75">
      <c r="L2377" s="15"/>
    </row>
    <row r="2378" ht="12.75">
      <c r="L2378" s="15"/>
    </row>
    <row r="2379" ht="12.75">
      <c r="L2379" s="15"/>
    </row>
    <row r="2380" ht="12.75">
      <c r="L2380" s="15"/>
    </row>
    <row r="2381" ht="12.75">
      <c r="L2381" s="15"/>
    </row>
    <row r="2382" ht="12.75">
      <c r="L2382" s="15"/>
    </row>
    <row r="2383" ht="12.75">
      <c r="L2383" s="15"/>
    </row>
    <row r="2384" ht="12.75">
      <c r="L2384" s="15"/>
    </row>
    <row r="2385" ht="12.75">
      <c r="L2385" s="15"/>
    </row>
    <row r="2386" ht="12.75">
      <c r="L2386" s="15"/>
    </row>
    <row r="2387" ht="12.75">
      <c r="L2387" s="15"/>
    </row>
    <row r="2388" ht="12.75">
      <c r="L2388" s="15"/>
    </row>
    <row r="2389" ht="12.75">
      <c r="L2389" s="15"/>
    </row>
    <row r="2390" ht="12.75">
      <c r="L2390" s="15"/>
    </row>
    <row r="2391" ht="12.75">
      <c r="L2391" s="15"/>
    </row>
    <row r="2392" ht="12.75">
      <c r="L2392" s="15"/>
    </row>
    <row r="2393" ht="12.75">
      <c r="L2393" s="15"/>
    </row>
    <row r="2394" ht="12.75">
      <c r="L2394" s="15"/>
    </row>
    <row r="2395" ht="12.75">
      <c r="L2395" s="15"/>
    </row>
    <row r="2396" ht="12.75">
      <c r="L2396" s="15"/>
    </row>
    <row r="2397" ht="12.75">
      <c r="L2397" s="15"/>
    </row>
    <row r="2398" ht="12.75">
      <c r="L2398" s="15"/>
    </row>
    <row r="2399" ht="12.75">
      <c r="L2399" s="15"/>
    </row>
    <row r="2400" ht="12.75">
      <c r="L2400" s="15"/>
    </row>
    <row r="2401" ht="12.75">
      <c r="L2401" s="15"/>
    </row>
    <row r="2402" ht="12.75">
      <c r="L2402" s="15"/>
    </row>
    <row r="2403" ht="12.75">
      <c r="L2403" s="15"/>
    </row>
    <row r="2404" ht="12.75">
      <c r="L2404" s="15"/>
    </row>
    <row r="2405" ht="12.75">
      <c r="L2405" s="15"/>
    </row>
    <row r="2406" ht="12.75">
      <c r="L2406" s="15"/>
    </row>
    <row r="2407" ht="12.75">
      <c r="L2407" s="15"/>
    </row>
    <row r="2408" ht="12.75">
      <c r="L2408" s="15"/>
    </row>
    <row r="2409" ht="12.75">
      <c r="L2409" s="15"/>
    </row>
    <row r="2410" ht="12.75">
      <c r="L2410" s="15"/>
    </row>
    <row r="2411" ht="12.75">
      <c r="L2411" s="15"/>
    </row>
    <row r="2412" ht="12.75">
      <c r="L2412" s="15"/>
    </row>
    <row r="2413" ht="12.75">
      <c r="L2413" s="15"/>
    </row>
    <row r="2414" ht="12.75">
      <c r="L2414" s="15"/>
    </row>
    <row r="2415" ht="12.75">
      <c r="L2415" s="15"/>
    </row>
    <row r="2416" ht="12.75">
      <c r="L2416" s="15"/>
    </row>
    <row r="2417" ht="12.75">
      <c r="L2417" s="15"/>
    </row>
    <row r="2418" ht="12.75">
      <c r="L2418" s="15"/>
    </row>
    <row r="2419" ht="12.75">
      <c r="L2419" s="15"/>
    </row>
    <row r="2420" ht="12.75">
      <c r="L2420" s="15"/>
    </row>
    <row r="2421" ht="12.75">
      <c r="L2421" s="15"/>
    </row>
    <row r="2422" ht="12.75">
      <c r="L2422" s="15"/>
    </row>
    <row r="2423" ht="12.75">
      <c r="L2423" s="15"/>
    </row>
    <row r="2424" ht="12.75">
      <c r="L2424" s="15"/>
    </row>
    <row r="2425" ht="12.75">
      <c r="L2425" s="15"/>
    </row>
    <row r="2426" ht="12.75">
      <c r="L2426" s="15"/>
    </row>
    <row r="2427" ht="12.75">
      <c r="L2427" s="15"/>
    </row>
    <row r="2428" ht="12.75">
      <c r="L2428" s="15"/>
    </row>
    <row r="2429" ht="12.75">
      <c r="L2429" s="15"/>
    </row>
    <row r="2430" ht="12.75">
      <c r="L2430" s="15"/>
    </row>
    <row r="2431" ht="12.75">
      <c r="L2431" s="15"/>
    </row>
    <row r="2432" ht="12.75">
      <c r="L2432" s="15"/>
    </row>
    <row r="2433" ht="12.75">
      <c r="L2433" s="15"/>
    </row>
    <row r="2434" ht="12.75">
      <c r="L2434" s="15"/>
    </row>
    <row r="2435" ht="12.75">
      <c r="L2435" s="15"/>
    </row>
    <row r="2436" ht="12.75">
      <c r="L2436" s="15"/>
    </row>
    <row r="2437" ht="12.75">
      <c r="L2437" s="15"/>
    </row>
    <row r="2438" ht="12.75">
      <c r="L2438" s="15"/>
    </row>
    <row r="2439" ht="12.75">
      <c r="L2439" s="15"/>
    </row>
    <row r="2440" ht="12.75">
      <c r="L2440" s="15"/>
    </row>
    <row r="2441" ht="12.75">
      <c r="L2441" s="15"/>
    </row>
    <row r="2442" ht="12.75">
      <c r="L2442" s="15"/>
    </row>
    <row r="2443" ht="12.75">
      <c r="L2443" s="15"/>
    </row>
    <row r="2444" ht="12.75">
      <c r="L2444" s="15"/>
    </row>
    <row r="2445" ht="12.75">
      <c r="L2445" s="15"/>
    </row>
    <row r="2446" ht="12.75">
      <c r="L2446" s="15"/>
    </row>
    <row r="2447" ht="12.75">
      <c r="L2447" s="15"/>
    </row>
    <row r="2448" ht="12.75">
      <c r="L2448" s="15"/>
    </row>
    <row r="2449" ht="12.75">
      <c r="L2449" s="15"/>
    </row>
    <row r="2450" ht="12.75">
      <c r="L2450" s="15"/>
    </row>
    <row r="2451" ht="12.75">
      <c r="L2451" s="15"/>
    </row>
    <row r="2452" ht="12.75">
      <c r="L2452" s="15"/>
    </row>
    <row r="2453" ht="12.75">
      <c r="L2453" s="15"/>
    </row>
    <row r="2454" ht="12.75">
      <c r="L2454" s="15"/>
    </row>
    <row r="2455" ht="12.75">
      <c r="L2455" s="15"/>
    </row>
    <row r="2456" ht="12.75">
      <c r="L2456" s="15"/>
    </row>
    <row r="2457" ht="12.75">
      <c r="L2457" s="15"/>
    </row>
    <row r="2458" ht="12.75">
      <c r="L2458" s="15"/>
    </row>
    <row r="2459" ht="12.75">
      <c r="L2459" s="15"/>
    </row>
    <row r="2460" ht="12.75">
      <c r="L2460" s="15"/>
    </row>
    <row r="2461" ht="12.75">
      <c r="L2461" s="15"/>
    </row>
    <row r="2462" ht="12.75">
      <c r="L2462" s="15"/>
    </row>
    <row r="2463" ht="12.75">
      <c r="L2463" s="15"/>
    </row>
    <row r="2464" ht="12.75">
      <c r="L2464" s="15"/>
    </row>
    <row r="2465" ht="12.75">
      <c r="L2465" s="15"/>
    </row>
    <row r="2466" ht="12.75">
      <c r="L2466" s="15"/>
    </row>
    <row r="2467" ht="12.75">
      <c r="L2467" s="15"/>
    </row>
    <row r="2468" ht="12.75">
      <c r="L2468" s="15"/>
    </row>
    <row r="2469" ht="12.75">
      <c r="L2469" s="15"/>
    </row>
    <row r="2470" ht="12.75">
      <c r="L2470" s="15"/>
    </row>
    <row r="2471" ht="12.75">
      <c r="L2471" s="15"/>
    </row>
    <row r="2472" ht="12.75">
      <c r="L2472" s="15"/>
    </row>
    <row r="2473" ht="12.75">
      <c r="L2473" s="15"/>
    </row>
    <row r="2474" ht="12.75">
      <c r="L2474" s="15"/>
    </row>
    <row r="2475" ht="12.75">
      <c r="L2475" s="15"/>
    </row>
    <row r="2476" ht="12.75">
      <c r="L2476" s="15"/>
    </row>
    <row r="2477" ht="12.75">
      <c r="L2477" s="15"/>
    </row>
    <row r="2478" ht="12.75">
      <c r="L2478" s="15"/>
    </row>
    <row r="2479" ht="12.75">
      <c r="L2479" s="15"/>
    </row>
    <row r="2480" ht="12.75">
      <c r="L2480" s="15"/>
    </row>
    <row r="2481" ht="12.75">
      <c r="L2481" s="15"/>
    </row>
    <row r="2482" ht="12.75">
      <c r="L2482" s="15"/>
    </row>
    <row r="2483" ht="12.75">
      <c r="L2483" s="15"/>
    </row>
    <row r="2484" ht="12.75">
      <c r="L2484" s="15"/>
    </row>
    <row r="2485" ht="12.75">
      <c r="L2485" s="15"/>
    </row>
    <row r="2486" ht="12.75">
      <c r="L2486" s="15"/>
    </row>
    <row r="2487" ht="12.75">
      <c r="L2487" s="15"/>
    </row>
    <row r="2488" ht="12.75">
      <c r="L2488" s="15"/>
    </row>
    <row r="2489" ht="12.75">
      <c r="L2489" s="15"/>
    </row>
    <row r="2490" ht="12.75">
      <c r="L2490" s="15"/>
    </row>
    <row r="2491" ht="12.75">
      <c r="L2491" s="15"/>
    </row>
    <row r="2492" ht="12.75">
      <c r="L2492" s="15"/>
    </row>
    <row r="2493" ht="12.75">
      <c r="L2493" s="15"/>
    </row>
    <row r="2494" ht="12.75">
      <c r="L2494" s="15"/>
    </row>
    <row r="2495" ht="12.75">
      <c r="L2495" s="15"/>
    </row>
    <row r="2496" ht="12.75">
      <c r="L2496" s="15"/>
    </row>
    <row r="2497" ht="12.75">
      <c r="L2497" s="15"/>
    </row>
    <row r="2498" ht="12.75">
      <c r="L2498" s="15"/>
    </row>
    <row r="2499" ht="12.75">
      <c r="L2499" s="15"/>
    </row>
    <row r="2500" ht="12.75">
      <c r="L2500" s="15"/>
    </row>
    <row r="2501" ht="12.75">
      <c r="L2501" s="15"/>
    </row>
    <row r="2502" ht="12.75">
      <c r="L2502" s="15"/>
    </row>
    <row r="2503" ht="12.75">
      <c r="L2503" s="15"/>
    </row>
    <row r="2504" ht="12.75">
      <c r="L2504" s="15"/>
    </row>
    <row r="2505" ht="12.75">
      <c r="L2505" s="15"/>
    </row>
    <row r="2506" ht="12.75">
      <c r="L2506" s="15"/>
    </row>
    <row r="2507" ht="12.75">
      <c r="L2507" s="15"/>
    </row>
    <row r="2508" ht="12.75">
      <c r="L2508" s="15"/>
    </row>
    <row r="2509" ht="12.75">
      <c r="L2509" s="15"/>
    </row>
    <row r="2510" ht="12.75">
      <c r="L2510" s="15"/>
    </row>
    <row r="2511" ht="12.75">
      <c r="L2511" s="15"/>
    </row>
    <row r="2512" ht="12.75">
      <c r="L2512" s="15"/>
    </row>
    <row r="2513" ht="12.75">
      <c r="L2513" s="15"/>
    </row>
    <row r="2514" ht="12.75">
      <c r="L2514" s="15"/>
    </row>
    <row r="2515" ht="12.75">
      <c r="L2515" s="15"/>
    </row>
    <row r="2516" ht="12.75">
      <c r="L2516" s="15"/>
    </row>
    <row r="2517" ht="12.75">
      <c r="L2517" s="15"/>
    </row>
    <row r="2518" ht="12.75">
      <c r="L2518" s="15"/>
    </row>
    <row r="2519" ht="12.75">
      <c r="L2519" s="15"/>
    </row>
    <row r="2520" ht="12.75">
      <c r="L2520" s="15"/>
    </row>
    <row r="2521" ht="12.75">
      <c r="L2521" s="15"/>
    </row>
    <row r="2522" ht="12.75">
      <c r="L2522" s="15"/>
    </row>
    <row r="2523" ht="12.75">
      <c r="L2523" s="15"/>
    </row>
    <row r="2524" ht="12.75">
      <c r="L2524" s="15"/>
    </row>
    <row r="2525" ht="12.75">
      <c r="L2525" s="15"/>
    </row>
    <row r="2526" ht="12.75">
      <c r="L2526" s="15"/>
    </row>
    <row r="2527" ht="12.75">
      <c r="L2527" s="15"/>
    </row>
    <row r="2528" ht="12.75">
      <c r="L2528" s="15"/>
    </row>
    <row r="2529" ht="12.75">
      <c r="L2529" s="15"/>
    </row>
    <row r="2530" ht="12.75">
      <c r="L2530" s="15"/>
    </row>
    <row r="2531" ht="12.75">
      <c r="L2531" s="15"/>
    </row>
    <row r="2532" ht="12.75">
      <c r="L2532" s="15"/>
    </row>
    <row r="2533" ht="12.75">
      <c r="L2533" s="15"/>
    </row>
    <row r="2534" ht="12.75">
      <c r="L2534" s="15"/>
    </row>
    <row r="2535" ht="12.75">
      <c r="L2535" s="15"/>
    </row>
    <row r="2536" ht="12.75">
      <c r="L2536" s="15"/>
    </row>
    <row r="2537" ht="12.75">
      <c r="L2537" s="15"/>
    </row>
    <row r="2538" ht="12.75">
      <c r="L2538" s="15"/>
    </row>
    <row r="2539" ht="12.75">
      <c r="L2539" s="15"/>
    </row>
    <row r="2540" ht="12.75">
      <c r="L2540" s="15"/>
    </row>
    <row r="2541" ht="12.75">
      <c r="L2541" s="15"/>
    </row>
    <row r="2542" ht="12.75">
      <c r="L2542" s="15"/>
    </row>
    <row r="2543" ht="12.75">
      <c r="L2543" s="15"/>
    </row>
    <row r="2544" ht="12.75">
      <c r="L2544" s="15"/>
    </row>
    <row r="2545" ht="12.75">
      <c r="L2545" s="15"/>
    </row>
    <row r="2546" ht="12.75">
      <c r="L2546" s="15"/>
    </row>
    <row r="2547" ht="12.75">
      <c r="L2547" s="15"/>
    </row>
    <row r="2548" ht="12.75">
      <c r="L2548" s="15"/>
    </row>
    <row r="2549" ht="12.75">
      <c r="L2549" s="15"/>
    </row>
    <row r="2550" ht="12.75">
      <c r="L2550" s="15"/>
    </row>
    <row r="2551" ht="12.75">
      <c r="L2551" s="15"/>
    </row>
    <row r="2552" ht="12.75">
      <c r="L2552" s="15"/>
    </row>
    <row r="2553" ht="12.75">
      <c r="L2553" s="15"/>
    </row>
    <row r="2554" ht="12.75">
      <c r="L2554" s="15"/>
    </row>
    <row r="2555" ht="12.75">
      <c r="L2555" s="15"/>
    </row>
    <row r="2556" ht="12.75">
      <c r="L2556" s="15"/>
    </row>
    <row r="2557" ht="12.75">
      <c r="L2557" s="15"/>
    </row>
    <row r="2558" ht="12.75">
      <c r="L2558" s="15"/>
    </row>
    <row r="2559" ht="12.75">
      <c r="L2559" s="15"/>
    </row>
    <row r="2560" ht="12.75">
      <c r="L2560" s="15"/>
    </row>
    <row r="2561" ht="12.75">
      <c r="L2561" s="15"/>
    </row>
    <row r="2562" ht="12.75">
      <c r="L2562" s="15"/>
    </row>
    <row r="2563" ht="12.75">
      <c r="L2563" s="15"/>
    </row>
    <row r="2564" ht="12.75">
      <c r="L2564" s="15"/>
    </row>
    <row r="2565" ht="12.75">
      <c r="L2565" s="15"/>
    </row>
    <row r="2566" ht="12.75">
      <c r="L2566" s="15"/>
    </row>
    <row r="2567" ht="12.75">
      <c r="L2567" s="15"/>
    </row>
    <row r="2568" ht="12.75">
      <c r="L2568" s="15"/>
    </row>
    <row r="2569" ht="12.75">
      <c r="L2569" s="15"/>
    </row>
    <row r="2570" ht="12.75">
      <c r="L2570" s="15"/>
    </row>
    <row r="2571" ht="12.75">
      <c r="L2571" s="15"/>
    </row>
    <row r="2572" ht="12.75">
      <c r="L2572" s="15"/>
    </row>
    <row r="2573" ht="12.75">
      <c r="L2573" s="15"/>
    </row>
    <row r="2574" ht="12.75">
      <c r="L2574" s="15"/>
    </row>
    <row r="2575" ht="12.75">
      <c r="L2575" s="15"/>
    </row>
    <row r="2576" ht="12.75">
      <c r="L2576" s="15"/>
    </row>
    <row r="2577" ht="12.75">
      <c r="L2577" s="15"/>
    </row>
    <row r="2578" ht="12.75">
      <c r="L2578" s="15"/>
    </row>
    <row r="2579" ht="12.75">
      <c r="L2579" s="15"/>
    </row>
    <row r="2580" ht="12.75">
      <c r="L2580" s="15"/>
    </row>
    <row r="2581" ht="12.75">
      <c r="L2581" s="15"/>
    </row>
    <row r="2582" ht="12.75">
      <c r="L2582" s="15"/>
    </row>
    <row r="2583" ht="12.75">
      <c r="L2583" s="15"/>
    </row>
    <row r="2584" ht="12.75">
      <c r="L2584" s="15"/>
    </row>
    <row r="2585" ht="12.75">
      <c r="L2585" s="15"/>
    </row>
    <row r="2586" ht="12.75">
      <c r="L2586" s="15"/>
    </row>
    <row r="2587" ht="12.75">
      <c r="L2587" s="15"/>
    </row>
    <row r="2588" ht="12.75">
      <c r="L2588" s="15"/>
    </row>
    <row r="2589" ht="12.75">
      <c r="L2589" s="15"/>
    </row>
    <row r="2590" ht="12.75">
      <c r="L2590" s="15"/>
    </row>
    <row r="2591" ht="12.75">
      <c r="L2591" s="15"/>
    </row>
    <row r="2592" ht="12.75">
      <c r="L2592" s="15"/>
    </row>
    <row r="2593" ht="12.75">
      <c r="L2593" s="15"/>
    </row>
    <row r="2594" ht="12.75">
      <c r="L2594" s="15"/>
    </row>
    <row r="2595" ht="12.75">
      <c r="L2595" s="15"/>
    </row>
    <row r="2596" ht="12.75">
      <c r="L2596" s="15"/>
    </row>
    <row r="2597" ht="12.75">
      <c r="L2597" s="15"/>
    </row>
    <row r="2598" ht="12.75">
      <c r="L2598" s="15"/>
    </row>
    <row r="2599" ht="12.75">
      <c r="L2599" s="15"/>
    </row>
    <row r="2600" ht="12.75">
      <c r="L2600" s="15"/>
    </row>
    <row r="2601" ht="12.75">
      <c r="L2601" s="15"/>
    </row>
    <row r="2602" ht="12.75">
      <c r="L2602" s="15"/>
    </row>
    <row r="2603" ht="12.75">
      <c r="L2603" s="15"/>
    </row>
    <row r="2604" ht="12.75">
      <c r="L2604" s="15"/>
    </row>
    <row r="2605" ht="12.75">
      <c r="L2605" s="15"/>
    </row>
    <row r="2606" ht="12.75">
      <c r="L2606" s="15"/>
    </row>
    <row r="2607" ht="12.75">
      <c r="L2607" s="15"/>
    </row>
    <row r="2608" ht="12.75">
      <c r="L2608" s="15"/>
    </row>
    <row r="2609" ht="12.75">
      <c r="L2609" s="15"/>
    </row>
    <row r="2610" ht="12.75">
      <c r="L2610" s="15"/>
    </row>
    <row r="2611" ht="12.75">
      <c r="L2611" s="15"/>
    </row>
    <row r="2612" ht="12.75">
      <c r="L2612" s="15"/>
    </row>
    <row r="2613" ht="12.75">
      <c r="L2613" s="15"/>
    </row>
    <row r="2614" ht="12.75">
      <c r="L2614" s="15"/>
    </row>
    <row r="2615" ht="12.75">
      <c r="L2615" s="15"/>
    </row>
    <row r="2616" ht="12.75">
      <c r="L2616" s="15"/>
    </row>
    <row r="2617" ht="12.75">
      <c r="L2617" s="15"/>
    </row>
    <row r="2618" ht="12.75">
      <c r="L2618" s="15"/>
    </row>
    <row r="2619" ht="12.75">
      <c r="L2619" s="15"/>
    </row>
    <row r="2620" ht="12.75">
      <c r="L2620" s="15"/>
    </row>
    <row r="2621" ht="12.75">
      <c r="L2621" s="15"/>
    </row>
    <row r="2622" ht="12.75">
      <c r="L2622" s="15"/>
    </row>
    <row r="2623" ht="12.75">
      <c r="L2623" s="15"/>
    </row>
    <row r="2624" ht="12.75">
      <c r="L2624" s="15"/>
    </row>
    <row r="2625" ht="12.75">
      <c r="L2625" s="15"/>
    </row>
    <row r="2626" ht="12.75">
      <c r="L2626" s="15"/>
    </row>
    <row r="2627" ht="12.75">
      <c r="L2627" s="15"/>
    </row>
    <row r="2628" ht="12.75">
      <c r="L2628" s="15"/>
    </row>
    <row r="2629" ht="12.75">
      <c r="L2629" s="15"/>
    </row>
    <row r="2630" ht="12.75">
      <c r="L2630" s="15"/>
    </row>
    <row r="2631" ht="12.75">
      <c r="L2631" s="15"/>
    </row>
    <row r="2632" ht="12.75">
      <c r="L2632" s="15"/>
    </row>
    <row r="2633" ht="12.75">
      <c r="L2633" s="15"/>
    </row>
    <row r="2634" ht="12.75">
      <c r="L2634" s="15"/>
    </row>
    <row r="2635" ht="12.75">
      <c r="L2635" s="15"/>
    </row>
    <row r="2636" ht="12.75">
      <c r="L2636" s="15"/>
    </row>
    <row r="2637" ht="12.75">
      <c r="L2637" s="15"/>
    </row>
    <row r="2638" ht="12.75">
      <c r="L2638" s="15"/>
    </row>
    <row r="2639" ht="12.75">
      <c r="L2639" s="15"/>
    </row>
    <row r="2640" ht="12.75">
      <c r="L2640" s="15"/>
    </row>
    <row r="2641" ht="12.75">
      <c r="L2641" s="15"/>
    </row>
    <row r="2642" ht="12.75">
      <c r="L2642" s="15"/>
    </row>
    <row r="2643" ht="12.75">
      <c r="L2643" s="15"/>
    </row>
    <row r="2644" ht="12.75">
      <c r="L2644" s="15"/>
    </row>
    <row r="2645" ht="12.75">
      <c r="L2645" s="15"/>
    </row>
    <row r="2646" ht="12.75">
      <c r="L2646" s="15"/>
    </row>
    <row r="2647" ht="12.75">
      <c r="L2647" s="15"/>
    </row>
    <row r="2648" ht="12.75">
      <c r="L2648" s="15"/>
    </row>
    <row r="2649" ht="12.75">
      <c r="L2649" s="15"/>
    </row>
    <row r="2650" ht="12.75">
      <c r="L2650" s="15"/>
    </row>
    <row r="2651" ht="12.75">
      <c r="L2651" s="15"/>
    </row>
    <row r="2652" ht="12.75">
      <c r="L2652" s="15"/>
    </row>
    <row r="2653" ht="12.75">
      <c r="L2653" s="15"/>
    </row>
    <row r="2654" ht="12.75">
      <c r="L2654" s="15"/>
    </row>
    <row r="2655" ht="12.75">
      <c r="L2655" s="15"/>
    </row>
    <row r="2656" ht="12.75">
      <c r="L2656" s="15"/>
    </row>
    <row r="2657" ht="12.75">
      <c r="L2657" s="15"/>
    </row>
    <row r="2658" ht="12.75">
      <c r="L2658" s="15"/>
    </row>
    <row r="2659" ht="12.75">
      <c r="L2659" s="15"/>
    </row>
    <row r="2660" ht="12.75">
      <c r="L2660" s="15"/>
    </row>
    <row r="2661" ht="12.75">
      <c r="L2661" s="15"/>
    </row>
    <row r="2662" ht="12.75">
      <c r="L2662" s="15"/>
    </row>
    <row r="2663" ht="12.75">
      <c r="L2663" s="15"/>
    </row>
    <row r="2664" ht="12.75">
      <c r="L2664" s="15"/>
    </row>
    <row r="2665" ht="12.75">
      <c r="L2665" s="15"/>
    </row>
    <row r="2666" ht="12.75">
      <c r="L2666" s="15"/>
    </row>
    <row r="2667" ht="12.75">
      <c r="L2667" s="15"/>
    </row>
    <row r="2668" ht="12.75">
      <c r="L2668" s="15"/>
    </row>
    <row r="2669" ht="12.75">
      <c r="L2669" s="15"/>
    </row>
    <row r="2670" ht="12.75">
      <c r="L2670" s="15"/>
    </row>
    <row r="2671" ht="12.75">
      <c r="L2671" s="15"/>
    </row>
    <row r="2672" ht="12.75">
      <c r="L2672" s="15"/>
    </row>
    <row r="2673" ht="12.75">
      <c r="L2673" s="15"/>
    </row>
    <row r="2674" ht="12.75">
      <c r="L2674" s="15"/>
    </row>
    <row r="2675" ht="12.75">
      <c r="L2675" s="15"/>
    </row>
    <row r="2676" ht="12.75">
      <c r="L2676" s="15"/>
    </row>
    <row r="2677" ht="12.75">
      <c r="L2677" s="15"/>
    </row>
    <row r="2678" ht="12.75">
      <c r="L2678" s="15"/>
    </row>
    <row r="2679" ht="12.75">
      <c r="L2679" s="15"/>
    </row>
    <row r="2680" ht="12.75">
      <c r="L2680" s="15"/>
    </row>
    <row r="2681" ht="12.75">
      <c r="L2681" s="15"/>
    </row>
    <row r="2682" ht="12.75">
      <c r="L2682" s="15"/>
    </row>
    <row r="2683" ht="12.75">
      <c r="L2683" s="15"/>
    </row>
    <row r="2684" ht="12.75">
      <c r="L2684" s="15"/>
    </row>
    <row r="2685" ht="12.75">
      <c r="L2685" s="15"/>
    </row>
    <row r="2686" ht="12.75">
      <c r="L2686" s="15"/>
    </row>
    <row r="2687" ht="12.75">
      <c r="L2687" s="15"/>
    </row>
    <row r="2688" ht="12.75">
      <c r="L2688" s="15"/>
    </row>
    <row r="2689" ht="12.75">
      <c r="L2689" s="15"/>
    </row>
    <row r="2690" ht="12.75">
      <c r="L2690" s="15"/>
    </row>
    <row r="2691" ht="12.75">
      <c r="L2691" s="15"/>
    </row>
    <row r="2692" ht="12.75">
      <c r="L2692" s="15"/>
    </row>
    <row r="2693" ht="12.75">
      <c r="L2693" s="15"/>
    </row>
    <row r="2694" ht="12.75">
      <c r="L2694" s="15"/>
    </row>
    <row r="2695" ht="12.75">
      <c r="L2695" s="15"/>
    </row>
    <row r="2696" ht="12.75">
      <c r="L2696" s="15"/>
    </row>
    <row r="2697" ht="12.75">
      <c r="L2697" s="15"/>
    </row>
    <row r="2698" ht="12.75">
      <c r="L2698" s="15"/>
    </row>
    <row r="2699" ht="12.75">
      <c r="L2699" s="15"/>
    </row>
    <row r="2700" ht="12.75">
      <c r="L2700" s="15"/>
    </row>
    <row r="2701" ht="12.75">
      <c r="L2701" s="15"/>
    </row>
    <row r="2702" ht="12.75">
      <c r="L2702" s="15"/>
    </row>
    <row r="2703" ht="12.75">
      <c r="L2703" s="15"/>
    </row>
    <row r="2704" ht="12.75">
      <c r="L2704" s="15"/>
    </row>
    <row r="2705" ht="12.75">
      <c r="L2705" s="15"/>
    </row>
    <row r="2706" ht="12.75">
      <c r="L2706" s="15"/>
    </row>
    <row r="2707" ht="12.75">
      <c r="L2707" s="15"/>
    </row>
    <row r="2708" ht="12.75">
      <c r="L2708" s="15"/>
    </row>
    <row r="2709" ht="12.75">
      <c r="L2709" s="15"/>
    </row>
    <row r="2710" ht="12.75">
      <c r="L2710" s="15"/>
    </row>
    <row r="2711" ht="12.75">
      <c r="L2711" s="15"/>
    </row>
    <row r="2712" ht="12.75">
      <c r="L2712" s="15"/>
    </row>
    <row r="2713" ht="12.75">
      <c r="L2713" s="15"/>
    </row>
    <row r="2714" ht="12.75">
      <c r="L2714" s="15"/>
    </row>
    <row r="2715" ht="12.75">
      <c r="L2715" s="15"/>
    </row>
    <row r="2716" ht="12.75">
      <c r="L2716" s="15"/>
    </row>
    <row r="2717" ht="12.75">
      <c r="L2717" s="15"/>
    </row>
    <row r="2718" ht="12.75">
      <c r="L2718" s="15"/>
    </row>
    <row r="2719" ht="12.75">
      <c r="L2719" s="15"/>
    </row>
    <row r="2720" ht="12.75">
      <c r="L2720" s="15"/>
    </row>
    <row r="2721" ht="12.75">
      <c r="L2721" s="15"/>
    </row>
    <row r="2722" ht="12.75">
      <c r="L2722" s="15"/>
    </row>
    <row r="2723" ht="12.75">
      <c r="L2723" s="15"/>
    </row>
    <row r="2724" ht="12.75">
      <c r="L2724" s="15"/>
    </row>
    <row r="2725" ht="12.75">
      <c r="L2725" s="15"/>
    </row>
    <row r="2726" ht="12.75">
      <c r="L2726" s="15"/>
    </row>
    <row r="2727" ht="12.75">
      <c r="L2727" s="15"/>
    </row>
    <row r="2728" ht="12.75">
      <c r="L2728" s="15"/>
    </row>
    <row r="2729" ht="12.75">
      <c r="L2729" s="15"/>
    </row>
    <row r="2730" ht="12.75">
      <c r="L2730" s="15"/>
    </row>
    <row r="2731" ht="12.75">
      <c r="L2731" s="15"/>
    </row>
    <row r="2732" ht="12.75">
      <c r="L2732" s="15"/>
    </row>
    <row r="2733" ht="12.75">
      <c r="L2733" s="15"/>
    </row>
    <row r="2734" ht="12.75">
      <c r="L2734" s="15"/>
    </row>
    <row r="2735" ht="12.75">
      <c r="L2735" s="15"/>
    </row>
    <row r="2736" ht="12.75">
      <c r="L2736" s="15"/>
    </row>
    <row r="2737" ht="12.75">
      <c r="L2737" s="15"/>
    </row>
    <row r="2738" ht="12.75">
      <c r="L2738" s="15"/>
    </row>
    <row r="2739" ht="12.75">
      <c r="L2739" s="15"/>
    </row>
    <row r="2740" ht="12.75">
      <c r="L2740" s="15"/>
    </row>
    <row r="2741" ht="12.75">
      <c r="L2741" s="15"/>
    </row>
    <row r="2742" ht="12.75">
      <c r="L2742" s="15"/>
    </row>
    <row r="2743" ht="12.75">
      <c r="L2743" s="15"/>
    </row>
    <row r="2744" ht="12.75">
      <c r="L2744" s="15"/>
    </row>
    <row r="2745" ht="12.75">
      <c r="L2745" s="15"/>
    </row>
    <row r="2746" ht="12.75">
      <c r="L2746" s="15"/>
    </row>
    <row r="2747" ht="12.75">
      <c r="L2747" s="15"/>
    </row>
    <row r="2748" ht="12.75">
      <c r="L2748" s="15"/>
    </row>
    <row r="2749" ht="12.75">
      <c r="L2749" s="15"/>
    </row>
    <row r="2750" ht="12.75">
      <c r="L2750" s="15"/>
    </row>
    <row r="2751" ht="12.75">
      <c r="L2751" s="15"/>
    </row>
    <row r="2752" ht="12.75">
      <c r="L2752" s="15"/>
    </row>
    <row r="2753" ht="12.75">
      <c r="L2753" s="15"/>
    </row>
    <row r="2754" ht="12.75">
      <c r="L2754" s="15"/>
    </row>
    <row r="2755" ht="12.75">
      <c r="L2755" s="15"/>
    </row>
    <row r="2756" ht="12.75">
      <c r="L2756" s="15"/>
    </row>
    <row r="2757" ht="12.75">
      <c r="L2757" s="15"/>
    </row>
    <row r="2758" ht="12.75">
      <c r="L2758" s="15"/>
    </row>
    <row r="2759" ht="12.75">
      <c r="L2759" s="15"/>
    </row>
    <row r="2760" ht="12.75">
      <c r="L2760" s="15"/>
    </row>
    <row r="2761" ht="12.75">
      <c r="L2761" s="15"/>
    </row>
    <row r="2762" ht="12.75">
      <c r="L2762" s="15"/>
    </row>
    <row r="2763" ht="12.75">
      <c r="L2763" s="15"/>
    </row>
    <row r="2764" ht="12.75">
      <c r="L2764" s="15"/>
    </row>
    <row r="2765" ht="12.75">
      <c r="L2765" s="15"/>
    </row>
    <row r="2766" ht="12.75">
      <c r="L2766" s="15"/>
    </row>
    <row r="2767" ht="12.75">
      <c r="L2767" s="15"/>
    </row>
    <row r="2768" ht="12.75">
      <c r="L2768" s="15"/>
    </row>
    <row r="2769" ht="12.75">
      <c r="L2769" s="15"/>
    </row>
    <row r="2770" ht="12.75">
      <c r="L2770" s="15"/>
    </row>
    <row r="2771" ht="12.75">
      <c r="L2771" s="15"/>
    </row>
    <row r="2772" ht="12.75">
      <c r="L2772" s="15"/>
    </row>
    <row r="2773" ht="12.75">
      <c r="L2773" s="15"/>
    </row>
    <row r="2774" ht="12.75">
      <c r="L2774" s="15"/>
    </row>
    <row r="2775" ht="12.75">
      <c r="L2775" s="15"/>
    </row>
    <row r="2776" ht="12.75">
      <c r="L2776" s="15"/>
    </row>
    <row r="2777" ht="12.75">
      <c r="L2777" s="15"/>
    </row>
    <row r="2778" ht="12.75">
      <c r="L2778" s="15"/>
    </row>
    <row r="2779" ht="12.75">
      <c r="L2779" s="15"/>
    </row>
    <row r="2780" ht="12.75">
      <c r="L2780" s="15"/>
    </row>
    <row r="2781" ht="12.75">
      <c r="L2781" s="15"/>
    </row>
    <row r="2782" ht="12.75">
      <c r="L2782" s="15"/>
    </row>
    <row r="2783" ht="12.75">
      <c r="L2783" s="15"/>
    </row>
    <row r="2784" ht="12.75">
      <c r="L2784" s="15"/>
    </row>
    <row r="2785" ht="12.75">
      <c r="L2785" s="15"/>
    </row>
    <row r="2786" ht="12.75">
      <c r="L2786" s="15"/>
    </row>
    <row r="2787" ht="12.75">
      <c r="L2787" s="15"/>
    </row>
    <row r="2788" ht="12.75">
      <c r="L2788" s="15"/>
    </row>
    <row r="2789" ht="12.75">
      <c r="L2789" s="15"/>
    </row>
    <row r="2790" ht="12.75">
      <c r="L2790" s="15"/>
    </row>
    <row r="2791" ht="12.75">
      <c r="L2791" s="15"/>
    </row>
    <row r="2792" ht="12.75">
      <c r="L2792" s="15"/>
    </row>
    <row r="2793" ht="12.75">
      <c r="L2793" s="15"/>
    </row>
    <row r="2794" ht="12.75">
      <c r="L2794" s="15"/>
    </row>
    <row r="2795" ht="12.75">
      <c r="L2795" s="15"/>
    </row>
    <row r="2796" ht="12.75">
      <c r="L2796" s="15"/>
    </row>
    <row r="2797" ht="12.75">
      <c r="L2797" s="15"/>
    </row>
    <row r="2798" ht="12.75">
      <c r="L2798" s="15"/>
    </row>
    <row r="2799" ht="12.75">
      <c r="L2799" s="15"/>
    </row>
    <row r="2800" ht="12.75">
      <c r="L2800" s="15"/>
    </row>
    <row r="2801" ht="12.75">
      <c r="L2801" s="15"/>
    </row>
    <row r="2802" ht="12.75">
      <c r="L2802" s="15"/>
    </row>
    <row r="2803" ht="12.75">
      <c r="L2803" s="15"/>
    </row>
    <row r="2804" ht="12.75">
      <c r="L2804" s="15"/>
    </row>
    <row r="2805" ht="12.75">
      <c r="L2805" s="15"/>
    </row>
    <row r="2806" ht="12.75">
      <c r="L2806" s="15"/>
    </row>
    <row r="2807" ht="12.75">
      <c r="L2807" s="15"/>
    </row>
    <row r="2808" ht="12.75">
      <c r="L2808" s="15"/>
    </row>
    <row r="2809" ht="12.75">
      <c r="L2809" s="15"/>
    </row>
    <row r="2810" ht="12.75">
      <c r="L2810" s="15"/>
    </row>
    <row r="2811" ht="12.75">
      <c r="L2811" s="15"/>
    </row>
    <row r="2812" ht="12.75">
      <c r="L2812" s="15"/>
    </row>
    <row r="2813" ht="12.75">
      <c r="L2813" s="15"/>
    </row>
    <row r="2814" ht="12.75">
      <c r="L2814" s="15"/>
    </row>
    <row r="2815" ht="12.75">
      <c r="L2815" s="15"/>
    </row>
    <row r="2816" ht="12.75">
      <c r="L2816" s="15"/>
    </row>
    <row r="2817" ht="12.75">
      <c r="L2817" s="15"/>
    </row>
    <row r="2818" ht="12.75">
      <c r="L2818" s="15"/>
    </row>
    <row r="2819" ht="12.75">
      <c r="L2819" s="15"/>
    </row>
    <row r="2820" ht="12.75">
      <c r="L2820" s="15"/>
    </row>
    <row r="2821" ht="12.75">
      <c r="L2821" s="15"/>
    </row>
    <row r="2822" ht="12.75">
      <c r="L2822" s="15"/>
    </row>
    <row r="2823" ht="12.75">
      <c r="L2823" s="15"/>
    </row>
    <row r="2824" ht="12.75">
      <c r="L2824" s="15"/>
    </row>
    <row r="2825" ht="12.75">
      <c r="L2825" s="15"/>
    </row>
    <row r="2826" ht="12.75">
      <c r="L2826" s="15"/>
    </row>
    <row r="2827" ht="12.75">
      <c r="L2827" s="15"/>
    </row>
    <row r="2828" ht="12.75">
      <c r="L2828" s="15"/>
    </row>
    <row r="2829" ht="12.75">
      <c r="L2829" s="15"/>
    </row>
    <row r="2830" ht="12.75">
      <c r="L2830" s="15"/>
    </row>
    <row r="2831" ht="12.75">
      <c r="L2831" s="15"/>
    </row>
    <row r="2832" ht="12.75">
      <c r="L2832" s="15"/>
    </row>
    <row r="2833" ht="12.75">
      <c r="L2833" s="15"/>
    </row>
    <row r="2834" ht="12.75">
      <c r="L2834" s="15"/>
    </row>
    <row r="2835" ht="12.75">
      <c r="L2835" s="15"/>
    </row>
    <row r="2836" ht="12.75">
      <c r="L2836" s="15"/>
    </row>
    <row r="2837" ht="12.75">
      <c r="L2837" s="15"/>
    </row>
    <row r="2838" ht="12.75">
      <c r="L2838" s="15"/>
    </row>
    <row r="2839" ht="12.75">
      <c r="L2839" s="15"/>
    </row>
    <row r="2840" ht="12.75">
      <c r="L2840" s="15"/>
    </row>
    <row r="2841" ht="12.75">
      <c r="L2841" s="15"/>
    </row>
    <row r="2842" ht="12.75">
      <c r="L2842" s="15"/>
    </row>
    <row r="2843" ht="12.75">
      <c r="L2843" s="15"/>
    </row>
    <row r="2844" ht="12.75">
      <c r="L2844" s="15"/>
    </row>
    <row r="2845" ht="12.75">
      <c r="L2845" s="15"/>
    </row>
    <row r="2846" ht="12.75">
      <c r="L2846" s="15"/>
    </row>
    <row r="2847" ht="12.75">
      <c r="L2847" s="15"/>
    </row>
    <row r="2848" ht="12.75">
      <c r="L2848" s="15"/>
    </row>
    <row r="2849" ht="12.75">
      <c r="L2849" s="15"/>
    </row>
    <row r="2850" ht="12.75">
      <c r="L2850" s="15"/>
    </row>
    <row r="2851" ht="12.75">
      <c r="L2851" s="15"/>
    </row>
    <row r="2852" ht="12.75">
      <c r="L2852" s="15"/>
    </row>
    <row r="2853" ht="12.75">
      <c r="L2853" s="15"/>
    </row>
    <row r="2854" ht="12.75">
      <c r="L2854" s="15"/>
    </row>
    <row r="2855" ht="12.75">
      <c r="L2855" s="15"/>
    </row>
    <row r="2856" ht="12.75">
      <c r="L2856" s="15"/>
    </row>
    <row r="2857" ht="12.75">
      <c r="L2857" s="15"/>
    </row>
    <row r="2858" ht="12.75">
      <c r="L2858" s="15"/>
    </row>
    <row r="2859" ht="12.75">
      <c r="L2859" s="15"/>
    </row>
    <row r="2860" ht="12.75">
      <c r="L2860" s="15"/>
    </row>
    <row r="2861" ht="12.75">
      <c r="L2861" s="15"/>
    </row>
    <row r="2862" ht="12.75">
      <c r="L2862" s="15"/>
    </row>
    <row r="2863" ht="12.75">
      <c r="L2863" s="15"/>
    </row>
    <row r="2864" ht="12.75">
      <c r="L2864" s="15"/>
    </row>
    <row r="2865" ht="12.75">
      <c r="L2865" s="15"/>
    </row>
    <row r="2866" ht="12.75">
      <c r="L2866" s="15"/>
    </row>
    <row r="2867" ht="12.75">
      <c r="L2867" s="15"/>
    </row>
    <row r="2868" ht="12.75">
      <c r="L2868" s="15"/>
    </row>
    <row r="2869" ht="12.75">
      <c r="L2869" s="15"/>
    </row>
    <row r="2870" ht="12.75">
      <c r="L2870" s="15"/>
    </row>
    <row r="2871" ht="12.75">
      <c r="L2871" s="15"/>
    </row>
    <row r="2872" ht="12.75">
      <c r="L2872" s="15"/>
    </row>
    <row r="2873" ht="12.75">
      <c r="L2873" s="15"/>
    </row>
    <row r="2874" ht="12.75">
      <c r="L2874" s="15"/>
    </row>
    <row r="2875" ht="12.75">
      <c r="L2875" s="15"/>
    </row>
    <row r="2876" ht="12.75">
      <c r="L2876" s="15"/>
    </row>
    <row r="2877" ht="12.75">
      <c r="L2877" s="15"/>
    </row>
    <row r="2878" ht="12.75">
      <c r="L2878" s="15"/>
    </row>
    <row r="2879" ht="12.75">
      <c r="L2879" s="15"/>
    </row>
    <row r="2880" ht="12.75">
      <c r="L2880" s="15"/>
    </row>
    <row r="2881" ht="12.75">
      <c r="L2881" s="15"/>
    </row>
    <row r="2882" ht="12.75">
      <c r="L2882" s="15"/>
    </row>
    <row r="2883" ht="12.75">
      <c r="L2883" s="15"/>
    </row>
    <row r="2884" ht="12.75">
      <c r="L2884" s="15"/>
    </row>
    <row r="2885" ht="12.75">
      <c r="L2885" s="15"/>
    </row>
    <row r="2886" ht="12.75">
      <c r="L2886" s="15"/>
    </row>
    <row r="2887" ht="12.75">
      <c r="L2887" s="15"/>
    </row>
    <row r="2888" ht="12.75">
      <c r="L2888" s="15"/>
    </row>
    <row r="2889" ht="12.75">
      <c r="L2889" s="15"/>
    </row>
    <row r="2890" ht="12.75">
      <c r="L2890" s="15"/>
    </row>
    <row r="2891" ht="12.75">
      <c r="L2891" s="15"/>
    </row>
    <row r="2892" ht="12.75">
      <c r="L2892" s="15"/>
    </row>
    <row r="2893" ht="12.75">
      <c r="L2893" s="15"/>
    </row>
    <row r="2894" ht="12.75">
      <c r="L2894" s="15"/>
    </row>
    <row r="2895" ht="12.75">
      <c r="L2895" s="15"/>
    </row>
    <row r="2896" ht="12.75">
      <c r="L2896" s="15"/>
    </row>
    <row r="2897" ht="12.75">
      <c r="L2897" s="15"/>
    </row>
    <row r="2898" ht="12.75">
      <c r="L2898" s="15"/>
    </row>
    <row r="2899" ht="12.75">
      <c r="L2899" s="15"/>
    </row>
    <row r="2900" ht="12.75">
      <c r="L2900" s="15"/>
    </row>
    <row r="2901" ht="12.75">
      <c r="L2901" s="15"/>
    </row>
    <row r="2902" ht="12.75">
      <c r="L2902" s="15"/>
    </row>
    <row r="2903" ht="12.75">
      <c r="L2903" s="15"/>
    </row>
    <row r="2904" ht="12.75">
      <c r="L2904" s="15"/>
    </row>
    <row r="2905" ht="12.75">
      <c r="L2905" s="15"/>
    </row>
    <row r="2906" ht="12.75">
      <c r="L2906" s="15"/>
    </row>
    <row r="2907" ht="12.75">
      <c r="L2907" s="15"/>
    </row>
    <row r="2908" ht="12.75">
      <c r="L2908" s="15"/>
    </row>
    <row r="2909" ht="12.75">
      <c r="L2909" s="15"/>
    </row>
    <row r="2910" ht="12.75">
      <c r="L2910" s="15"/>
    </row>
    <row r="2911" ht="12.75">
      <c r="L2911" s="15"/>
    </row>
    <row r="2912" ht="12.75">
      <c r="L2912" s="15"/>
    </row>
    <row r="2913" ht="12.75">
      <c r="L2913" s="15"/>
    </row>
    <row r="2914" ht="12.75">
      <c r="L2914" s="15"/>
    </row>
    <row r="2915" ht="12.75">
      <c r="L2915" s="15"/>
    </row>
    <row r="2916" ht="12.75">
      <c r="L2916" s="15"/>
    </row>
    <row r="2917" ht="12.75">
      <c r="L2917" s="15"/>
    </row>
    <row r="2918" ht="12.75">
      <c r="L2918" s="15"/>
    </row>
    <row r="2919" ht="12.75">
      <c r="L2919" s="15"/>
    </row>
    <row r="2920" ht="12.75">
      <c r="L2920" s="15"/>
    </row>
    <row r="2921" ht="12.75">
      <c r="L2921" s="15"/>
    </row>
    <row r="2922" ht="12.75">
      <c r="L2922" s="15"/>
    </row>
    <row r="2923" ht="12.75">
      <c r="L2923" s="15"/>
    </row>
    <row r="2924" ht="12.75">
      <c r="L2924" s="15"/>
    </row>
    <row r="2925" ht="12.75">
      <c r="L2925" s="15"/>
    </row>
    <row r="2926" ht="12.75">
      <c r="L2926" s="15"/>
    </row>
    <row r="2927" ht="12.75">
      <c r="L2927" s="15"/>
    </row>
    <row r="2928" ht="12.75">
      <c r="L2928" s="15"/>
    </row>
    <row r="2929" ht="12.75">
      <c r="L2929" s="15"/>
    </row>
    <row r="2930" ht="12.75">
      <c r="L2930" s="15"/>
    </row>
    <row r="2931" ht="12.75">
      <c r="L2931" s="15"/>
    </row>
    <row r="2932" ht="12.75">
      <c r="L2932" s="15"/>
    </row>
    <row r="2933" ht="12.75">
      <c r="L2933" s="15"/>
    </row>
    <row r="2934" ht="12.75">
      <c r="L2934" s="15"/>
    </row>
    <row r="2935" ht="12.75">
      <c r="L2935" s="15"/>
    </row>
    <row r="2936" ht="12.75">
      <c r="L2936" s="15"/>
    </row>
    <row r="2937" ht="12.75">
      <c r="L2937" s="15"/>
    </row>
    <row r="2938" ht="12.75">
      <c r="L2938" s="15"/>
    </row>
    <row r="2939" ht="12.75">
      <c r="L2939" s="15"/>
    </row>
    <row r="2940" ht="12.75">
      <c r="L2940" s="15"/>
    </row>
    <row r="2941" ht="12.75">
      <c r="L2941" s="15"/>
    </row>
    <row r="2942" ht="12.75">
      <c r="L2942" s="15"/>
    </row>
    <row r="2943" ht="12.75">
      <c r="L2943" s="15"/>
    </row>
    <row r="2944" ht="12.75">
      <c r="L2944" s="15"/>
    </row>
    <row r="2945" ht="12.75">
      <c r="L2945" s="15"/>
    </row>
    <row r="2946" ht="12.75">
      <c r="L2946" s="15"/>
    </row>
    <row r="2947" ht="12.75">
      <c r="L2947" s="15"/>
    </row>
    <row r="2948" ht="12.75">
      <c r="L2948" s="15"/>
    </row>
    <row r="2949" ht="12.75">
      <c r="L2949" s="15"/>
    </row>
    <row r="2950" ht="12.75">
      <c r="L2950" s="15"/>
    </row>
    <row r="2951" ht="12.75">
      <c r="L2951" s="15"/>
    </row>
    <row r="2952" ht="12.75">
      <c r="L2952" s="15"/>
    </row>
    <row r="2953" ht="12.75">
      <c r="L2953" s="15"/>
    </row>
    <row r="2954" ht="12.75">
      <c r="L2954" s="15"/>
    </row>
    <row r="2955" ht="12.75">
      <c r="L2955" s="15"/>
    </row>
    <row r="2956" ht="12.75">
      <c r="L2956" s="15"/>
    </row>
    <row r="2957" ht="12.75">
      <c r="L2957" s="15"/>
    </row>
    <row r="2958" ht="12.75">
      <c r="L2958" s="15"/>
    </row>
    <row r="2959" ht="12.75">
      <c r="L2959" s="15"/>
    </row>
    <row r="2960" ht="12.75">
      <c r="L2960" s="15"/>
    </row>
    <row r="2961" ht="12.75">
      <c r="L2961" s="15"/>
    </row>
    <row r="2962" ht="12.75">
      <c r="L2962" s="15"/>
    </row>
    <row r="2963" ht="12.75">
      <c r="L2963" s="15"/>
    </row>
    <row r="2964" ht="12.75">
      <c r="L2964" s="15"/>
    </row>
    <row r="2965" ht="12.75">
      <c r="L2965" s="15"/>
    </row>
    <row r="2966" ht="12.75">
      <c r="L2966" s="15"/>
    </row>
    <row r="2967" ht="12.75">
      <c r="L2967" s="15"/>
    </row>
    <row r="2968" ht="12.75">
      <c r="L2968" s="15"/>
    </row>
    <row r="2969" ht="12.75">
      <c r="L2969" s="15"/>
    </row>
    <row r="2970" ht="12.75">
      <c r="L2970" s="15"/>
    </row>
    <row r="2971" ht="12.75">
      <c r="L2971" s="15"/>
    </row>
    <row r="2972" ht="12.75">
      <c r="L2972" s="15"/>
    </row>
    <row r="2973" ht="12.75">
      <c r="L2973" s="15"/>
    </row>
    <row r="2974" ht="12.75">
      <c r="L2974" s="15"/>
    </row>
    <row r="2975" ht="12.75">
      <c r="L2975" s="15"/>
    </row>
    <row r="2976" ht="12.75">
      <c r="L2976" s="15"/>
    </row>
    <row r="2977" ht="12.75">
      <c r="L2977" s="15"/>
    </row>
    <row r="2978" ht="12.75">
      <c r="L2978" s="15"/>
    </row>
    <row r="2979" ht="12.75">
      <c r="L2979" s="15"/>
    </row>
    <row r="2980" ht="12.75">
      <c r="L2980" s="15"/>
    </row>
    <row r="2981" ht="12.75">
      <c r="L2981" s="15"/>
    </row>
    <row r="2982" ht="12.75">
      <c r="L2982" s="15"/>
    </row>
    <row r="2983" ht="12.75">
      <c r="L2983" s="15"/>
    </row>
    <row r="2984" ht="12.75">
      <c r="L2984" s="15"/>
    </row>
    <row r="2985" ht="12.75">
      <c r="L2985" s="15"/>
    </row>
    <row r="2986" ht="12.75">
      <c r="L2986" s="15"/>
    </row>
    <row r="2987" ht="12.75">
      <c r="L2987" s="15"/>
    </row>
    <row r="2988" ht="12.75">
      <c r="L2988" s="15"/>
    </row>
    <row r="2989" ht="12.75">
      <c r="L2989" s="15"/>
    </row>
    <row r="2990" ht="12.75">
      <c r="L2990" s="15"/>
    </row>
    <row r="2991" ht="12.75">
      <c r="L2991" s="15"/>
    </row>
    <row r="2992" ht="12.75">
      <c r="L2992" s="15"/>
    </row>
    <row r="2993" ht="12.75">
      <c r="L2993" s="15"/>
    </row>
    <row r="2994" ht="12.75">
      <c r="L2994" s="15"/>
    </row>
    <row r="2995" ht="12.75">
      <c r="L2995" s="15"/>
    </row>
    <row r="2996" ht="12.75">
      <c r="L2996" s="15"/>
    </row>
    <row r="2997" ht="12.75">
      <c r="L2997" s="15"/>
    </row>
    <row r="2998" ht="12.75">
      <c r="L2998" s="15"/>
    </row>
    <row r="2999" ht="12.75">
      <c r="L2999" s="15"/>
    </row>
    <row r="3000" ht="12.75">
      <c r="L3000" s="15"/>
    </row>
    <row r="3001" ht="12.75">
      <c r="L3001" s="15"/>
    </row>
    <row r="3002" ht="12.75">
      <c r="L3002" s="15"/>
    </row>
    <row r="3003" ht="12.75">
      <c r="L3003" s="15"/>
    </row>
    <row r="3004" ht="12.75">
      <c r="L3004" s="15"/>
    </row>
    <row r="3005" ht="12.75">
      <c r="L3005" s="15"/>
    </row>
    <row r="3006" ht="12.75">
      <c r="L3006" s="15"/>
    </row>
    <row r="3007" ht="12.75">
      <c r="L3007" s="15"/>
    </row>
    <row r="3008" ht="12.75">
      <c r="L3008" s="15"/>
    </row>
    <row r="3009" ht="12.75">
      <c r="L3009" s="15"/>
    </row>
    <row r="3010" ht="12.75">
      <c r="L3010" s="15"/>
    </row>
    <row r="3011" ht="12.75">
      <c r="L3011" s="15"/>
    </row>
    <row r="3012" ht="12.75">
      <c r="L3012" s="15"/>
    </row>
    <row r="3013" ht="12.75">
      <c r="L3013" s="15"/>
    </row>
    <row r="3014" ht="12.75">
      <c r="L3014" s="15"/>
    </row>
    <row r="3015" ht="12.75">
      <c r="L3015" s="15"/>
    </row>
    <row r="3016" ht="12.75">
      <c r="L3016" s="15"/>
    </row>
    <row r="3017" ht="12.75">
      <c r="L3017" s="15"/>
    </row>
    <row r="3018" ht="12.75">
      <c r="L3018" s="15"/>
    </row>
    <row r="3019" ht="12.75">
      <c r="L3019" s="15"/>
    </row>
    <row r="3020" ht="12.75">
      <c r="L3020" s="15"/>
    </row>
    <row r="3021" ht="12.75">
      <c r="L3021" s="15"/>
    </row>
    <row r="3022" ht="12.75">
      <c r="L3022" s="15"/>
    </row>
    <row r="3023" ht="12.75">
      <c r="L3023" s="15"/>
    </row>
    <row r="3024" ht="12.75">
      <c r="L3024" s="15"/>
    </row>
    <row r="3025" ht="12.75">
      <c r="L3025" s="15"/>
    </row>
    <row r="3026" ht="12.75">
      <c r="L3026" s="15"/>
    </row>
    <row r="3027" ht="12.75">
      <c r="L3027" s="15"/>
    </row>
    <row r="3028" ht="12.75">
      <c r="L3028" s="15"/>
    </row>
    <row r="3029" ht="12.75">
      <c r="L3029" s="15"/>
    </row>
    <row r="3030" ht="12.75">
      <c r="L3030" s="15"/>
    </row>
    <row r="3031" ht="12.75">
      <c r="L3031" s="15"/>
    </row>
    <row r="3032" ht="12.75">
      <c r="L3032" s="15"/>
    </row>
    <row r="3033" ht="12.75">
      <c r="L3033" s="15"/>
    </row>
    <row r="3034" ht="12.75">
      <c r="L3034" s="15"/>
    </row>
    <row r="3035" ht="12.75">
      <c r="L3035" s="15"/>
    </row>
    <row r="3036" ht="12.75">
      <c r="L3036" s="15"/>
    </row>
    <row r="3037" ht="12.75">
      <c r="L3037" s="15"/>
    </row>
    <row r="3038" ht="12.75">
      <c r="L3038" s="15"/>
    </row>
    <row r="3039" ht="12.75">
      <c r="L3039" s="15"/>
    </row>
    <row r="3040" ht="12.75">
      <c r="L3040" s="15"/>
    </row>
    <row r="3041" ht="12.75">
      <c r="L3041" s="15"/>
    </row>
    <row r="3042" ht="12.75">
      <c r="L3042" s="15"/>
    </row>
    <row r="3043" ht="12.75">
      <c r="L3043" s="15"/>
    </row>
    <row r="3044" ht="12.75">
      <c r="L3044" s="15"/>
    </row>
    <row r="3045" ht="12.75">
      <c r="L3045" s="15"/>
    </row>
    <row r="3046" ht="12.75">
      <c r="L3046" s="15"/>
    </row>
    <row r="3047" ht="12.75">
      <c r="L3047" s="15"/>
    </row>
    <row r="3048" ht="12.75">
      <c r="L3048" s="15"/>
    </row>
    <row r="3049" ht="12.75">
      <c r="L3049" s="15"/>
    </row>
    <row r="3050" ht="12.75">
      <c r="L3050" s="15"/>
    </row>
    <row r="3051" ht="12.75">
      <c r="L3051" s="15"/>
    </row>
    <row r="3052" ht="12.75">
      <c r="L3052" s="15"/>
    </row>
    <row r="3053" ht="12.75">
      <c r="L3053" s="15"/>
    </row>
    <row r="3054" ht="12.75">
      <c r="L3054" s="15"/>
    </row>
    <row r="3055" ht="12.75">
      <c r="L3055" s="15"/>
    </row>
    <row r="3056" ht="12.75">
      <c r="L3056" s="15"/>
    </row>
    <row r="3057" ht="12.75">
      <c r="L3057" s="15"/>
    </row>
    <row r="3058" ht="12.75">
      <c r="L3058" s="15"/>
    </row>
    <row r="3059" ht="12.75">
      <c r="L3059" s="15"/>
    </row>
    <row r="3060" ht="12.75">
      <c r="L3060" s="15"/>
    </row>
    <row r="3061" ht="12.75">
      <c r="L3061" s="15"/>
    </row>
    <row r="3062" ht="12.75">
      <c r="L3062" s="15"/>
    </row>
    <row r="3063" ht="12.75">
      <c r="L3063" s="15"/>
    </row>
    <row r="3064" ht="12.75">
      <c r="L3064" s="15"/>
    </row>
    <row r="3065" ht="12.75">
      <c r="L3065" s="15"/>
    </row>
    <row r="3066" ht="12.75">
      <c r="L3066" s="15"/>
    </row>
    <row r="3067" ht="12.75">
      <c r="L3067" s="15"/>
    </row>
    <row r="3068" ht="12.75">
      <c r="L3068" s="15"/>
    </row>
    <row r="3069" ht="12.75">
      <c r="L3069" s="15"/>
    </row>
    <row r="3070" ht="12.75">
      <c r="L3070" s="15"/>
    </row>
    <row r="3071" ht="12.75">
      <c r="L3071" s="15"/>
    </row>
    <row r="3072" ht="12.75">
      <c r="L3072" s="15"/>
    </row>
    <row r="3073" ht="12.75">
      <c r="L3073" s="15"/>
    </row>
    <row r="3074" ht="12.75">
      <c r="L3074" s="15"/>
    </row>
    <row r="3075" ht="12.75">
      <c r="L3075" s="15"/>
    </row>
    <row r="3076" ht="12.75">
      <c r="L3076" s="15"/>
    </row>
    <row r="3077" ht="12.75">
      <c r="L3077" s="15"/>
    </row>
    <row r="3078" ht="12.75">
      <c r="L3078" s="15"/>
    </row>
    <row r="3079" ht="12.75">
      <c r="L3079" s="15"/>
    </row>
    <row r="3080" ht="12.75">
      <c r="L3080" s="15"/>
    </row>
    <row r="3081" ht="12.75">
      <c r="L3081" s="15"/>
    </row>
    <row r="3082" ht="12.75">
      <c r="L3082" s="15"/>
    </row>
    <row r="3083" ht="12.75">
      <c r="L3083" s="15"/>
    </row>
    <row r="3084" ht="12.75">
      <c r="L3084" s="15"/>
    </row>
    <row r="3085" ht="12.75">
      <c r="L3085" s="15"/>
    </row>
    <row r="3086" ht="12.75">
      <c r="L3086" s="15"/>
    </row>
    <row r="3087" ht="12.75">
      <c r="L3087" s="15"/>
    </row>
    <row r="3088" ht="12.75">
      <c r="L3088" s="15"/>
    </row>
    <row r="3089" ht="12.75">
      <c r="L3089" s="15"/>
    </row>
    <row r="3090" ht="12.75">
      <c r="L3090" s="15"/>
    </row>
    <row r="3091" ht="12.75">
      <c r="L3091" s="15"/>
    </row>
    <row r="3092" ht="12.75">
      <c r="L3092" s="15"/>
    </row>
    <row r="3093" ht="12.75">
      <c r="L3093" s="15"/>
    </row>
    <row r="3094" ht="12.75">
      <c r="L3094" s="15"/>
    </row>
    <row r="3095" ht="12.75">
      <c r="L3095" s="15"/>
    </row>
    <row r="3096" ht="12.75">
      <c r="L3096" s="15"/>
    </row>
    <row r="3097" ht="12.75">
      <c r="L3097" s="15"/>
    </row>
    <row r="3098" ht="12.75">
      <c r="L3098" s="15"/>
    </row>
    <row r="3099" ht="12.75">
      <c r="L3099" s="15"/>
    </row>
    <row r="3100" ht="12.75">
      <c r="L3100" s="15"/>
    </row>
    <row r="3101" ht="12.75">
      <c r="L3101" s="15"/>
    </row>
    <row r="3102" ht="12.75">
      <c r="L3102" s="15"/>
    </row>
    <row r="3103" ht="12.75">
      <c r="L3103" s="15"/>
    </row>
    <row r="3104" ht="12.75">
      <c r="L3104" s="15"/>
    </row>
    <row r="3105" ht="12.75">
      <c r="L3105" s="15"/>
    </row>
    <row r="3106" ht="12.75">
      <c r="L3106" s="15"/>
    </row>
    <row r="3107" ht="12.75">
      <c r="L3107" s="15"/>
    </row>
    <row r="3108" ht="12.75">
      <c r="L3108" s="15"/>
    </row>
    <row r="3109" ht="12.75">
      <c r="L3109" s="15"/>
    </row>
    <row r="3110" ht="12.75">
      <c r="L3110" s="15"/>
    </row>
    <row r="3111" ht="12.75">
      <c r="L3111" s="15"/>
    </row>
    <row r="3112" ht="12.75">
      <c r="L3112" s="15"/>
    </row>
    <row r="3113" ht="12.75">
      <c r="L3113" s="15"/>
    </row>
    <row r="3114" ht="12.75">
      <c r="L3114" s="15"/>
    </row>
    <row r="3115" ht="12.75">
      <c r="L3115" s="15"/>
    </row>
    <row r="3116" ht="12.75">
      <c r="L3116" s="15"/>
    </row>
    <row r="3117" ht="12.75">
      <c r="L3117" s="15"/>
    </row>
    <row r="3118" ht="12.75">
      <c r="L3118" s="15"/>
    </row>
    <row r="3119" ht="12.75">
      <c r="L3119" s="15"/>
    </row>
    <row r="3120" ht="12.75">
      <c r="L3120" s="15"/>
    </row>
    <row r="3121" ht="12.75">
      <c r="L3121" s="15"/>
    </row>
    <row r="3122" ht="12.75">
      <c r="L3122" s="15"/>
    </row>
    <row r="3123" ht="12.75">
      <c r="L3123" s="15"/>
    </row>
    <row r="3124" ht="12.75">
      <c r="L3124" s="15"/>
    </row>
    <row r="3125" ht="12.75">
      <c r="L3125" s="15"/>
    </row>
    <row r="3126" ht="12.75">
      <c r="L3126" s="15"/>
    </row>
    <row r="3127" ht="12.75">
      <c r="L3127" s="15"/>
    </row>
    <row r="3128" ht="12.75">
      <c r="L3128" s="15"/>
    </row>
    <row r="3129" ht="12.75">
      <c r="L3129" s="15"/>
    </row>
    <row r="3130" ht="12.75">
      <c r="L3130" s="15"/>
    </row>
    <row r="3131" ht="12.75">
      <c r="L3131" s="15"/>
    </row>
    <row r="3132" ht="12.75">
      <c r="L3132" s="15"/>
    </row>
    <row r="3133" ht="12.75">
      <c r="L3133" s="15"/>
    </row>
    <row r="3134" ht="12.75">
      <c r="L3134" s="15"/>
    </row>
    <row r="3135" ht="12.75">
      <c r="L3135" s="15"/>
    </row>
    <row r="3136" ht="12.75">
      <c r="L3136" s="15"/>
    </row>
    <row r="3137" ht="12.75">
      <c r="L3137" s="15"/>
    </row>
    <row r="3138" ht="12.75">
      <c r="L3138" s="15"/>
    </row>
    <row r="3139" ht="12.75">
      <c r="L3139" s="15"/>
    </row>
    <row r="3140" ht="12.75">
      <c r="L3140" s="15"/>
    </row>
    <row r="3141" ht="12.75">
      <c r="L3141" s="15"/>
    </row>
    <row r="3142" ht="12.75">
      <c r="L3142" s="15"/>
    </row>
    <row r="3143" ht="12.75">
      <c r="L3143" s="15"/>
    </row>
    <row r="3144" ht="12.75">
      <c r="L3144" s="15"/>
    </row>
    <row r="3145" ht="12.75">
      <c r="L3145" s="15"/>
    </row>
    <row r="3146" ht="12.75">
      <c r="L3146" s="15"/>
    </row>
    <row r="3147" ht="12.75">
      <c r="L3147" s="15"/>
    </row>
    <row r="3148" ht="12.75">
      <c r="L3148" s="15"/>
    </row>
    <row r="3149" ht="12.75">
      <c r="L3149" s="15"/>
    </row>
    <row r="3150" ht="12.75">
      <c r="L3150" s="15"/>
    </row>
    <row r="3151" ht="12.75">
      <c r="L3151" s="15"/>
    </row>
    <row r="3152" ht="12.75">
      <c r="L3152" s="15"/>
    </row>
    <row r="3153" ht="12.75">
      <c r="L3153" s="15"/>
    </row>
    <row r="3154" ht="12.75">
      <c r="L3154" s="15"/>
    </row>
    <row r="3155" ht="12.75">
      <c r="L3155" s="15"/>
    </row>
    <row r="3156" ht="12.75">
      <c r="L3156" s="15"/>
    </row>
    <row r="3157" ht="12.75">
      <c r="L3157" s="15"/>
    </row>
    <row r="3158" ht="12.75">
      <c r="L3158" s="15"/>
    </row>
    <row r="3159" ht="12.75">
      <c r="L3159" s="15"/>
    </row>
    <row r="3160" ht="12.75">
      <c r="L3160" s="15"/>
    </row>
    <row r="3161" ht="12.75">
      <c r="L3161" s="15"/>
    </row>
    <row r="3162" ht="12.75">
      <c r="L3162" s="15"/>
    </row>
    <row r="3163" ht="12.75">
      <c r="L3163" s="15"/>
    </row>
    <row r="3164" ht="12.75">
      <c r="L3164" s="15"/>
    </row>
    <row r="3165" ht="12.75">
      <c r="L3165" s="15"/>
    </row>
    <row r="3166" ht="12.75">
      <c r="L3166" s="15"/>
    </row>
    <row r="3167" ht="12.75">
      <c r="L3167" s="15"/>
    </row>
    <row r="3168" ht="12.75">
      <c r="L3168" s="15"/>
    </row>
    <row r="3169" ht="12.75">
      <c r="L3169" s="15"/>
    </row>
    <row r="3170" ht="12.75">
      <c r="L3170" s="15"/>
    </row>
    <row r="3171" ht="12.75">
      <c r="L3171" s="15"/>
    </row>
    <row r="3172" ht="12.75">
      <c r="L3172" s="15"/>
    </row>
    <row r="3173" ht="12.75">
      <c r="L3173" s="15"/>
    </row>
    <row r="3174" ht="12.75">
      <c r="L3174" s="15"/>
    </row>
    <row r="3175" ht="12.75">
      <c r="L3175" s="15"/>
    </row>
    <row r="3176" ht="12.75">
      <c r="L3176" s="15"/>
    </row>
    <row r="3177" ht="12.75">
      <c r="L3177" s="15"/>
    </row>
    <row r="3178" ht="12.75">
      <c r="L3178" s="15"/>
    </row>
    <row r="3179" ht="12.75">
      <c r="L3179" s="15"/>
    </row>
    <row r="3180" ht="12.75">
      <c r="L3180" s="15"/>
    </row>
    <row r="3181" ht="12.75">
      <c r="L3181" s="15"/>
    </row>
    <row r="3182" ht="12.75">
      <c r="L3182" s="15"/>
    </row>
    <row r="3183" ht="12.75">
      <c r="L3183" s="15"/>
    </row>
    <row r="3184" ht="12.75">
      <c r="L3184" s="15"/>
    </row>
    <row r="3185" ht="12.75">
      <c r="L3185" s="15"/>
    </row>
    <row r="3186" ht="12.75">
      <c r="L3186" s="15"/>
    </row>
    <row r="3187" ht="12.75">
      <c r="L3187" s="15"/>
    </row>
    <row r="3188" ht="12.75">
      <c r="L3188" s="15"/>
    </row>
    <row r="3189" ht="12.75">
      <c r="L3189" s="15"/>
    </row>
    <row r="3190" ht="12.75">
      <c r="L3190" s="15"/>
    </row>
    <row r="3191" ht="12.75">
      <c r="L3191" s="15"/>
    </row>
    <row r="3192" ht="12.75">
      <c r="L3192" s="15"/>
    </row>
    <row r="3193" ht="12.75">
      <c r="L3193" s="15"/>
    </row>
    <row r="3194" ht="12.75">
      <c r="L3194" s="15"/>
    </row>
    <row r="3195" ht="12.75">
      <c r="L3195" s="15"/>
    </row>
    <row r="3196" ht="12.75">
      <c r="L3196" s="15"/>
    </row>
    <row r="3197" ht="12.75">
      <c r="L3197" s="15"/>
    </row>
    <row r="3198" ht="12.75">
      <c r="L3198" s="15"/>
    </row>
    <row r="3199" ht="12.75">
      <c r="L3199" s="15"/>
    </row>
    <row r="3200" ht="12.75">
      <c r="L3200" s="15"/>
    </row>
    <row r="3201" ht="12.75">
      <c r="L3201" s="15"/>
    </row>
    <row r="3202" ht="12.75">
      <c r="L3202" s="15"/>
    </row>
    <row r="3203" ht="12.75">
      <c r="L3203" s="15"/>
    </row>
    <row r="3204" ht="12.75">
      <c r="L3204" s="15"/>
    </row>
    <row r="3205" ht="12.75">
      <c r="L3205" s="15"/>
    </row>
    <row r="3206" ht="12.75">
      <c r="L3206" s="15"/>
    </row>
    <row r="3207" ht="12.75">
      <c r="L3207" s="15"/>
    </row>
    <row r="3208" ht="12.75">
      <c r="L3208" s="15"/>
    </row>
    <row r="3209" ht="12.75">
      <c r="L3209" s="15"/>
    </row>
    <row r="3210" ht="12.75">
      <c r="L3210" s="15"/>
    </row>
    <row r="3211" ht="12.75">
      <c r="L3211" s="15"/>
    </row>
    <row r="3212" ht="12.75">
      <c r="L3212" s="15"/>
    </row>
    <row r="3213" ht="12.75">
      <c r="L3213" s="15"/>
    </row>
    <row r="3214" ht="12.75">
      <c r="L3214" s="15"/>
    </row>
    <row r="3215" ht="12.75">
      <c r="L3215" s="15"/>
    </row>
    <row r="3216" ht="12.75">
      <c r="L3216" s="15"/>
    </row>
    <row r="3217" ht="12.75">
      <c r="L3217" s="15"/>
    </row>
    <row r="3218" ht="12.75">
      <c r="L3218" s="15"/>
    </row>
    <row r="3219" ht="12.75">
      <c r="L3219" s="15"/>
    </row>
    <row r="3220" ht="12.75">
      <c r="L3220" s="15"/>
    </row>
    <row r="3221" ht="12.75">
      <c r="L3221" s="15"/>
    </row>
    <row r="3222" ht="12.75">
      <c r="L3222" s="15"/>
    </row>
    <row r="3223" ht="12.75">
      <c r="L3223" s="15"/>
    </row>
    <row r="3224" ht="12.75">
      <c r="L3224" s="15"/>
    </row>
    <row r="3225" ht="12.75">
      <c r="L3225" s="15"/>
    </row>
    <row r="3226" ht="12.75">
      <c r="L3226" s="15"/>
    </row>
    <row r="3227" ht="12.75">
      <c r="L3227" s="15"/>
    </row>
    <row r="3228" ht="12.75">
      <c r="L3228" s="15"/>
    </row>
    <row r="3229" ht="12.75">
      <c r="L3229" s="15"/>
    </row>
    <row r="3230" ht="12.75">
      <c r="L3230" s="15"/>
    </row>
    <row r="3231" ht="12.75">
      <c r="L3231" s="15"/>
    </row>
    <row r="3232" ht="12.75">
      <c r="L3232" s="15"/>
    </row>
    <row r="3233" ht="12.75">
      <c r="L3233" s="15"/>
    </row>
    <row r="3234" ht="12.75">
      <c r="L3234" s="15"/>
    </row>
    <row r="3235" ht="12.75">
      <c r="L3235" s="15"/>
    </row>
    <row r="3236" ht="12.75">
      <c r="L3236" s="15"/>
    </row>
    <row r="3237" ht="12.75">
      <c r="L3237" s="15"/>
    </row>
    <row r="3238" ht="12.75">
      <c r="L3238" s="15"/>
    </row>
    <row r="3239" ht="12.75">
      <c r="L3239" s="15"/>
    </row>
    <row r="3240" ht="12.75">
      <c r="L3240" s="15"/>
    </row>
    <row r="3241" ht="12.75">
      <c r="L3241" s="15"/>
    </row>
    <row r="3242" ht="12.75">
      <c r="L3242" s="15"/>
    </row>
    <row r="3243" ht="12.75">
      <c r="L3243" s="15"/>
    </row>
    <row r="3244" ht="12.75">
      <c r="L3244" s="15"/>
    </row>
    <row r="3245" ht="12.75">
      <c r="L3245" s="15"/>
    </row>
    <row r="3246" ht="12.75">
      <c r="L3246" s="15"/>
    </row>
    <row r="3247" ht="12.75">
      <c r="L3247" s="15"/>
    </row>
    <row r="3248" ht="12.75">
      <c r="L3248" s="15"/>
    </row>
    <row r="3249" ht="12.75">
      <c r="L3249" s="15"/>
    </row>
    <row r="3250" ht="12.75">
      <c r="L3250" s="15"/>
    </row>
    <row r="3251" ht="12.75">
      <c r="L3251" s="15"/>
    </row>
    <row r="3252" ht="12.75">
      <c r="L3252" s="15"/>
    </row>
    <row r="3253" ht="12.75">
      <c r="L3253" s="15"/>
    </row>
    <row r="3254" ht="12.75">
      <c r="L3254" s="15"/>
    </row>
    <row r="3255" ht="12.75">
      <c r="L3255" s="15"/>
    </row>
    <row r="3256" ht="12.75">
      <c r="L3256" s="15"/>
    </row>
    <row r="3257" ht="12.75">
      <c r="L3257" s="15"/>
    </row>
    <row r="3258" ht="12.75">
      <c r="L3258" s="15"/>
    </row>
    <row r="3259" ht="12.75">
      <c r="L3259" s="15"/>
    </row>
    <row r="3260" ht="12.75">
      <c r="L3260" s="15"/>
    </row>
    <row r="3261" ht="12.75">
      <c r="L3261" s="15"/>
    </row>
    <row r="3262" ht="12.75">
      <c r="L3262" s="15"/>
    </row>
    <row r="3263" ht="12.75">
      <c r="L3263" s="15"/>
    </row>
    <row r="3264" ht="12.75">
      <c r="L3264" s="15"/>
    </row>
    <row r="3265" ht="12.75">
      <c r="L3265" s="15"/>
    </row>
    <row r="3266" ht="12.75">
      <c r="L3266" s="15"/>
    </row>
    <row r="3267" ht="12.75">
      <c r="L3267" s="15"/>
    </row>
    <row r="3268" ht="12.75">
      <c r="L3268" s="15"/>
    </row>
    <row r="3269" ht="12.75">
      <c r="L3269" s="15"/>
    </row>
    <row r="3270" ht="12.75">
      <c r="L3270" s="15"/>
    </row>
    <row r="3271" ht="12.75">
      <c r="L3271" s="15"/>
    </row>
    <row r="3272" ht="12.75">
      <c r="L3272" s="15"/>
    </row>
    <row r="3273" ht="12.75">
      <c r="L3273" s="15"/>
    </row>
    <row r="3274" ht="12.75">
      <c r="L3274" s="15"/>
    </row>
    <row r="3275" ht="12.75">
      <c r="L3275" s="15"/>
    </row>
    <row r="3276" ht="12.75">
      <c r="L3276" s="15"/>
    </row>
    <row r="3277" ht="12.75">
      <c r="L3277" s="15"/>
    </row>
    <row r="3278" ht="12.75">
      <c r="L3278" s="15"/>
    </row>
    <row r="3279" ht="12.75">
      <c r="L3279" s="15"/>
    </row>
    <row r="3280" ht="12.75">
      <c r="L3280" s="15"/>
    </row>
    <row r="3281" ht="12.75">
      <c r="L3281" s="15"/>
    </row>
    <row r="3282" ht="12.75">
      <c r="L3282" s="15"/>
    </row>
    <row r="3283" ht="12.75">
      <c r="L3283" s="15"/>
    </row>
    <row r="3284" ht="12.75">
      <c r="L3284" s="15"/>
    </row>
    <row r="3285" ht="12.75">
      <c r="L3285" s="15"/>
    </row>
    <row r="3286" ht="12.75">
      <c r="L3286" s="15"/>
    </row>
    <row r="3287" ht="12.75">
      <c r="L3287" s="15"/>
    </row>
    <row r="3288" ht="12.75">
      <c r="L3288" s="15"/>
    </row>
    <row r="3289" ht="12.75">
      <c r="L3289" s="15"/>
    </row>
    <row r="3290" ht="12.75">
      <c r="L3290" s="15"/>
    </row>
    <row r="3291" ht="12.75">
      <c r="L3291" s="15"/>
    </row>
    <row r="3292" ht="12.75">
      <c r="L3292" s="15"/>
    </row>
    <row r="3293" ht="12.75">
      <c r="L3293" s="15"/>
    </row>
    <row r="3294" ht="12.75">
      <c r="L3294" s="15"/>
    </row>
    <row r="3295" ht="12.75">
      <c r="L3295" s="15"/>
    </row>
    <row r="3296" ht="12.75">
      <c r="L3296" s="15"/>
    </row>
    <row r="3297" ht="12.75">
      <c r="L3297" s="15"/>
    </row>
    <row r="3298" ht="12.75">
      <c r="L3298" s="15"/>
    </row>
    <row r="3299" ht="12.75">
      <c r="L3299" s="15"/>
    </row>
    <row r="3300" ht="12.75">
      <c r="L3300" s="15"/>
    </row>
    <row r="3301" ht="12.75">
      <c r="L3301" s="15"/>
    </row>
    <row r="3302" ht="12.75">
      <c r="L3302" s="15"/>
    </row>
    <row r="3303" ht="12.75">
      <c r="L3303" s="15"/>
    </row>
    <row r="3304" ht="12.75">
      <c r="L3304" s="15"/>
    </row>
    <row r="3305" ht="12.75">
      <c r="L3305" s="15"/>
    </row>
    <row r="3306" ht="12.75">
      <c r="L3306" s="15"/>
    </row>
    <row r="3307" ht="12.75">
      <c r="L3307" s="15"/>
    </row>
    <row r="3308" ht="12.75">
      <c r="L3308" s="15"/>
    </row>
    <row r="3309" ht="12.75">
      <c r="L3309" s="15"/>
    </row>
    <row r="3310" ht="12.75">
      <c r="L3310" s="15"/>
    </row>
    <row r="3311" ht="12.75">
      <c r="L3311" s="15"/>
    </row>
    <row r="3312" ht="12.75">
      <c r="L3312" s="15"/>
    </row>
    <row r="3313" ht="12.75">
      <c r="L3313" s="15"/>
    </row>
    <row r="3314" ht="12.75">
      <c r="L3314" s="15"/>
    </row>
    <row r="3315" ht="12.75">
      <c r="L3315" s="15"/>
    </row>
    <row r="3316" ht="12.75">
      <c r="L3316" s="15"/>
    </row>
    <row r="3317" ht="12.75">
      <c r="L3317" s="15"/>
    </row>
    <row r="3318" ht="12.75">
      <c r="L3318" s="15"/>
    </row>
    <row r="3319" ht="12.75">
      <c r="L3319" s="15"/>
    </row>
    <row r="3320" ht="12.75">
      <c r="L3320" s="15"/>
    </row>
    <row r="3321" ht="12.75">
      <c r="L3321" s="15"/>
    </row>
    <row r="3322" ht="12.75">
      <c r="L3322" s="15"/>
    </row>
    <row r="3323" ht="12.75">
      <c r="L3323" s="15"/>
    </row>
    <row r="3324" ht="12.75">
      <c r="L3324" s="15"/>
    </row>
    <row r="3325" ht="12.75">
      <c r="L3325" s="15"/>
    </row>
    <row r="3326" ht="12.75">
      <c r="L3326" s="15"/>
    </row>
    <row r="3327" ht="12.75">
      <c r="L3327" s="15"/>
    </row>
    <row r="3328" ht="12.75">
      <c r="L3328" s="15"/>
    </row>
    <row r="3329" ht="12.75">
      <c r="L3329" s="15"/>
    </row>
    <row r="3330" ht="12.75">
      <c r="L3330" s="15"/>
    </row>
    <row r="3331" ht="12.75">
      <c r="L3331" s="15"/>
    </row>
    <row r="3332" ht="12.75">
      <c r="L3332" s="15"/>
    </row>
    <row r="3333" ht="12.75">
      <c r="L3333" s="15"/>
    </row>
    <row r="3334" ht="12.75">
      <c r="L3334" s="15"/>
    </row>
    <row r="3335" ht="12.75">
      <c r="L3335" s="15"/>
    </row>
    <row r="3336" ht="12.75">
      <c r="L3336" s="15"/>
    </row>
    <row r="3337" ht="12.75">
      <c r="L3337" s="15"/>
    </row>
    <row r="3338" ht="12.75">
      <c r="L3338" s="15"/>
    </row>
    <row r="3339" ht="12.75">
      <c r="L3339" s="15"/>
    </row>
    <row r="3340" ht="12.75">
      <c r="L3340" s="15"/>
    </row>
    <row r="3341" ht="12.75">
      <c r="L3341" s="15"/>
    </row>
    <row r="3342" ht="12.75">
      <c r="L3342" s="15"/>
    </row>
    <row r="3343" ht="12.75">
      <c r="L3343" s="15"/>
    </row>
    <row r="3344" ht="12.75">
      <c r="L3344" s="15"/>
    </row>
    <row r="3345" ht="12.75">
      <c r="L3345" s="15"/>
    </row>
    <row r="3346" ht="12.75">
      <c r="L3346" s="15"/>
    </row>
    <row r="3347" ht="12.75">
      <c r="L3347" s="15"/>
    </row>
    <row r="3348" ht="12.75">
      <c r="L3348" s="15"/>
    </row>
    <row r="3349" ht="12.75">
      <c r="L3349" s="15"/>
    </row>
    <row r="3350" ht="12.75">
      <c r="L3350" s="15"/>
    </row>
    <row r="3351" ht="12.75">
      <c r="L3351" s="15"/>
    </row>
    <row r="3352" ht="12.75">
      <c r="L3352" s="15"/>
    </row>
    <row r="3353" ht="12.75">
      <c r="L3353" s="15"/>
    </row>
    <row r="3354" ht="12.75">
      <c r="L3354" s="15"/>
    </row>
    <row r="3355" ht="12.75">
      <c r="L3355" s="15"/>
    </row>
    <row r="3356" ht="12.75">
      <c r="L3356" s="15"/>
    </row>
    <row r="3357" ht="12.75">
      <c r="L3357" s="15"/>
    </row>
    <row r="3358" ht="12.75">
      <c r="L3358" s="15"/>
    </row>
    <row r="3359" ht="12.75">
      <c r="L3359" s="15"/>
    </row>
    <row r="3360" ht="12.75">
      <c r="L3360" s="15"/>
    </row>
    <row r="3361" ht="12.75">
      <c r="L3361" s="15"/>
    </row>
    <row r="3362" ht="12.75">
      <c r="L3362" s="15"/>
    </row>
    <row r="3363" ht="12.75">
      <c r="L3363" s="15"/>
    </row>
    <row r="3364" ht="12.75">
      <c r="L3364" s="15"/>
    </row>
    <row r="3365" ht="12.75">
      <c r="L3365" s="15"/>
    </row>
    <row r="3366" ht="12.75">
      <c r="L3366" s="15"/>
    </row>
    <row r="3367" ht="12.75">
      <c r="L3367" s="15"/>
    </row>
    <row r="3368" ht="12.75">
      <c r="L3368" s="15"/>
    </row>
    <row r="3369" ht="12.75">
      <c r="L3369" s="15"/>
    </row>
    <row r="3370" ht="12.75">
      <c r="L3370" s="15"/>
    </row>
    <row r="3371" ht="12.75">
      <c r="L3371" s="15"/>
    </row>
    <row r="3372" ht="12.75">
      <c r="L3372" s="15"/>
    </row>
    <row r="3373" ht="12.75">
      <c r="L3373" s="15"/>
    </row>
    <row r="3374" ht="12.75">
      <c r="L3374" s="15"/>
    </row>
    <row r="3375" ht="12.75">
      <c r="L3375" s="15"/>
    </row>
    <row r="3376" ht="12.75">
      <c r="L3376" s="15"/>
    </row>
    <row r="3377" ht="12.75">
      <c r="L3377" s="15"/>
    </row>
    <row r="3378" ht="12.75">
      <c r="L3378" s="15"/>
    </row>
    <row r="3379" ht="12.75">
      <c r="L3379" s="15"/>
    </row>
    <row r="3380" ht="12.75">
      <c r="L3380" s="15"/>
    </row>
    <row r="3381" ht="12.75">
      <c r="L3381" s="15"/>
    </row>
    <row r="3382" ht="12.75">
      <c r="L3382" s="15"/>
    </row>
    <row r="3383" ht="12.75">
      <c r="L3383" s="15"/>
    </row>
    <row r="3384" ht="12.75">
      <c r="L3384" s="15"/>
    </row>
    <row r="3385" ht="12.75">
      <c r="L3385" s="15"/>
    </row>
    <row r="3386" ht="12.75">
      <c r="L3386" s="15"/>
    </row>
    <row r="3387" ht="12.75">
      <c r="L3387" s="15"/>
    </row>
    <row r="3388" ht="12.75">
      <c r="L3388" s="15"/>
    </row>
    <row r="3389" ht="12.75">
      <c r="L3389" s="15"/>
    </row>
    <row r="3390" ht="12.75">
      <c r="L3390" s="15"/>
    </row>
    <row r="3391" ht="12.75">
      <c r="L3391" s="15"/>
    </row>
    <row r="3392" ht="12.75">
      <c r="L3392" s="15"/>
    </row>
    <row r="3393" ht="12.75">
      <c r="L3393" s="15"/>
    </row>
    <row r="3394" ht="12.75">
      <c r="L3394" s="15"/>
    </row>
    <row r="3395" ht="12.75">
      <c r="L3395" s="15"/>
    </row>
    <row r="3396" ht="12.75">
      <c r="L3396" s="15"/>
    </row>
    <row r="3397" ht="12.75">
      <c r="L3397" s="15"/>
    </row>
    <row r="3398" ht="12.75">
      <c r="L3398" s="15"/>
    </row>
    <row r="3399" ht="12.75">
      <c r="L3399" s="15"/>
    </row>
    <row r="3400" ht="12.75">
      <c r="L3400" s="15"/>
    </row>
    <row r="3401" ht="12.75">
      <c r="L3401" s="15"/>
    </row>
    <row r="3402" ht="12.75">
      <c r="L3402" s="15"/>
    </row>
    <row r="3403" ht="12.75">
      <c r="L3403" s="15"/>
    </row>
    <row r="3404" ht="12.75">
      <c r="L3404" s="15"/>
    </row>
    <row r="3405" ht="12.75">
      <c r="L3405" s="15"/>
    </row>
    <row r="3406" ht="12.75">
      <c r="L3406" s="15"/>
    </row>
    <row r="3407" ht="12.75">
      <c r="L3407" s="15"/>
    </row>
    <row r="3408" ht="12.75">
      <c r="L3408" s="15"/>
    </row>
    <row r="3409" ht="12.75">
      <c r="L3409" s="15"/>
    </row>
    <row r="3410" ht="12.75">
      <c r="L3410" s="15"/>
    </row>
    <row r="3411" ht="12.75">
      <c r="L3411" s="15"/>
    </row>
    <row r="3412" ht="12.75">
      <c r="L3412" s="15"/>
    </row>
    <row r="3413" ht="12.75">
      <c r="L3413" s="15"/>
    </row>
    <row r="3414" ht="12.75">
      <c r="L3414" s="15"/>
    </row>
    <row r="3415" ht="12.75">
      <c r="L3415" s="15"/>
    </row>
    <row r="3416" ht="12.75">
      <c r="L3416" s="15"/>
    </row>
    <row r="3417" ht="12.75">
      <c r="L3417" s="15"/>
    </row>
    <row r="3418" ht="12.75">
      <c r="L3418" s="15"/>
    </row>
    <row r="3419" ht="12.75">
      <c r="L3419" s="15"/>
    </row>
    <row r="3420" ht="12.75">
      <c r="L3420" s="15"/>
    </row>
    <row r="3421" ht="12.75">
      <c r="L3421" s="15"/>
    </row>
    <row r="3422" ht="12.75">
      <c r="L3422" s="15"/>
    </row>
    <row r="3423" ht="12.75">
      <c r="L3423" s="15"/>
    </row>
    <row r="3424" ht="12.75">
      <c r="L3424" s="15"/>
    </row>
    <row r="3425" ht="12.75">
      <c r="L3425" s="15"/>
    </row>
    <row r="3426" ht="12.75">
      <c r="L3426" s="15"/>
    </row>
    <row r="3427" ht="12.75">
      <c r="L3427" s="15"/>
    </row>
    <row r="3428" ht="12.75">
      <c r="L3428" s="15"/>
    </row>
    <row r="3429" ht="12.75">
      <c r="L3429" s="15"/>
    </row>
    <row r="3430" ht="12.75">
      <c r="L3430" s="15"/>
    </row>
    <row r="3431" ht="12.75">
      <c r="L3431" s="15"/>
    </row>
    <row r="3432" ht="12.75">
      <c r="L3432" s="15"/>
    </row>
    <row r="3433" ht="12.75">
      <c r="L3433" s="15"/>
    </row>
    <row r="3434" ht="12.75">
      <c r="L3434" s="15"/>
    </row>
    <row r="3435" ht="12.75">
      <c r="L3435" s="15"/>
    </row>
    <row r="3436" ht="12.75">
      <c r="L3436" s="15"/>
    </row>
    <row r="3437" ht="12.75">
      <c r="L3437" s="15"/>
    </row>
    <row r="3438" ht="12.75">
      <c r="L3438" s="15"/>
    </row>
    <row r="3439" ht="12.75">
      <c r="L3439" s="15"/>
    </row>
    <row r="3440" ht="12.75">
      <c r="L3440" s="15"/>
    </row>
    <row r="3441" ht="12.75">
      <c r="L3441" s="15"/>
    </row>
    <row r="3442" ht="12.75">
      <c r="L3442" s="15"/>
    </row>
    <row r="3443" ht="12.75">
      <c r="L3443" s="15"/>
    </row>
    <row r="3444" ht="12.75">
      <c r="L3444" s="15"/>
    </row>
    <row r="3445" ht="12.75">
      <c r="L3445" s="15"/>
    </row>
    <row r="3446" ht="12.75">
      <c r="L3446" s="15"/>
    </row>
    <row r="3447" ht="12.75">
      <c r="L3447" s="15"/>
    </row>
    <row r="3448" ht="12.75">
      <c r="L3448" s="15"/>
    </row>
    <row r="3449" ht="12.75">
      <c r="L3449" s="15"/>
    </row>
    <row r="3450" ht="12.75">
      <c r="L3450" s="15"/>
    </row>
    <row r="3451" ht="12.75">
      <c r="L3451" s="15"/>
    </row>
    <row r="3452" ht="12.75">
      <c r="L3452" s="15"/>
    </row>
    <row r="3453" ht="12.75">
      <c r="L3453" s="15"/>
    </row>
    <row r="3454" ht="12.75">
      <c r="L3454" s="15"/>
    </row>
    <row r="3455" ht="12.75">
      <c r="L3455" s="15"/>
    </row>
    <row r="3456" ht="12.75">
      <c r="L3456" s="15"/>
    </row>
    <row r="3457" ht="12.75">
      <c r="L3457" s="15"/>
    </row>
    <row r="3458" ht="12.75">
      <c r="L3458" s="15"/>
    </row>
    <row r="3459" ht="12.75">
      <c r="L3459" s="15"/>
    </row>
    <row r="3460" ht="12.75">
      <c r="L3460" s="15"/>
    </row>
    <row r="3461" ht="12.75">
      <c r="L3461" s="15"/>
    </row>
    <row r="3462" ht="12.75">
      <c r="L3462" s="15"/>
    </row>
    <row r="3463" ht="12.75">
      <c r="L3463" s="15"/>
    </row>
    <row r="3464" ht="12.75">
      <c r="L3464" s="15"/>
    </row>
    <row r="3465" ht="12.75">
      <c r="L3465" s="15"/>
    </row>
    <row r="3466" ht="12.75">
      <c r="L3466" s="15"/>
    </row>
    <row r="3467" ht="12.75">
      <c r="L3467" s="15"/>
    </row>
    <row r="3468" ht="12.75">
      <c r="L3468" s="15"/>
    </row>
    <row r="3469" ht="12.75">
      <c r="L3469" s="15"/>
    </row>
    <row r="3470" ht="12.75">
      <c r="L3470" s="15"/>
    </row>
    <row r="3471" ht="12.75">
      <c r="L3471" s="15"/>
    </row>
    <row r="3472" ht="12.75">
      <c r="L3472" s="15"/>
    </row>
    <row r="3473" ht="12.75">
      <c r="L3473" s="15"/>
    </row>
    <row r="3474" ht="12.75">
      <c r="L3474" s="15"/>
    </row>
    <row r="3475" ht="12.75">
      <c r="L3475" s="15"/>
    </row>
    <row r="3476" ht="12.75">
      <c r="L3476" s="15"/>
    </row>
    <row r="3477" ht="12.75">
      <c r="L3477" s="15"/>
    </row>
    <row r="3478" ht="12.75">
      <c r="L3478" s="15"/>
    </row>
    <row r="3479" ht="12.75">
      <c r="L3479" s="15"/>
    </row>
    <row r="3480" ht="12.75">
      <c r="L3480" s="15"/>
    </row>
    <row r="3481" ht="12.75">
      <c r="L3481" s="15"/>
    </row>
    <row r="3482" ht="12.75">
      <c r="L3482" s="15"/>
    </row>
    <row r="3483" ht="12.75">
      <c r="L3483" s="15"/>
    </row>
    <row r="3484" ht="12.75">
      <c r="L3484" s="15"/>
    </row>
    <row r="3485" ht="12.75">
      <c r="L3485" s="15"/>
    </row>
    <row r="3486" ht="12.75">
      <c r="L3486" s="15"/>
    </row>
    <row r="3487" ht="12.75">
      <c r="L3487" s="15"/>
    </row>
    <row r="3488" ht="12.75">
      <c r="L3488" s="15"/>
    </row>
    <row r="3489" ht="12.75">
      <c r="L3489" s="15"/>
    </row>
    <row r="3490" ht="12.75">
      <c r="L3490" s="15"/>
    </row>
    <row r="3491" ht="12.75">
      <c r="L3491" s="15"/>
    </row>
    <row r="3492" ht="12.75">
      <c r="L3492" s="15"/>
    </row>
    <row r="3493" ht="12.75">
      <c r="L3493" s="15"/>
    </row>
    <row r="3494" ht="12.75">
      <c r="L3494" s="15"/>
    </row>
    <row r="3495" ht="12.75">
      <c r="L3495" s="15"/>
    </row>
    <row r="3496" ht="12.75">
      <c r="L3496" s="15"/>
    </row>
    <row r="3497" ht="12.75">
      <c r="L3497" s="15"/>
    </row>
    <row r="3498" ht="12.75">
      <c r="L3498" s="15"/>
    </row>
    <row r="3499" ht="12.75">
      <c r="L3499" s="15"/>
    </row>
    <row r="3500" ht="12.75">
      <c r="L3500" s="15"/>
    </row>
    <row r="3501" ht="12.75">
      <c r="L3501" s="15"/>
    </row>
    <row r="3502" ht="12.75">
      <c r="L3502" s="15"/>
    </row>
    <row r="3503" ht="12.75">
      <c r="L3503" s="15"/>
    </row>
    <row r="3504" ht="12.75">
      <c r="L3504" s="15"/>
    </row>
    <row r="3505" ht="12.75">
      <c r="L3505" s="15"/>
    </row>
    <row r="3506" ht="12.75">
      <c r="L3506" s="15"/>
    </row>
    <row r="3507" ht="12.75">
      <c r="L3507" s="15"/>
    </row>
    <row r="3508" ht="12.75">
      <c r="L3508" s="15"/>
    </row>
    <row r="3509" ht="12.75">
      <c r="L3509" s="15"/>
    </row>
    <row r="3510" ht="12.75">
      <c r="L3510" s="15"/>
    </row>
    <row r="3511" ht="12.75">
      <c r="L3511" s="15"/>
    </row>
    <row r="3512" ht="12.75">
      <c r="L3512" s="15"/>
    </row>
    <row r="3513" ht="12.75">
      <c r="L3513" s="15"/>
    </row>
    <row r="3514" ht="12.75">
      <c r="L3514" s="15"/>
    </row>
    <row r="3515" ht="12.75">
      <c r="L3515" s="15"/>
    </row>
    <row r="3516" ht="12.75">
      <c r="L3516" s="15"/>
    </row>
    <row r="3517" ht="12.75">
      <c r="L3517" s="15"/>
    </row>
    <row r="3518" ht="12.75">
      <c r="L3518" s="15"/>
    </row>
    <row r="3519" ht="12.75">
      <c r="L3519" s="15"/>
    </row>
    <row r="3520" ht="12.75">
      <c r="L3520" s="15"/>
    </row>
    <row r="3521" ht="12.75">
      <c r="L3521" s="15"/>
    </row>
    <row r="3522" ht="12.75">
      <c r="L3522" s="15"/>
    </row>
    <row r="3523" ht="12.75">
      <c r="L3523" s="15"/>
    </row>
    <row r="3524" ht="12.75">
      <c r="L3524" s="15"/>
    </row>
    <row r="3525" ht="12.75">
      <c r="L3525" s="15"/>
    </row>
    <row r="3526" ht="12.75">
      <c r="L3526" s="15"/>
    </row>
    <row r="3527" ht="12.75">
      <c r="L3527" s="15"/>
    </row>
    <row r="3528" ht="12.75">
      <c r="L3528" s="15"/>
    </row>
    <row r="3529" ht="12.75">
      <c r="L3529" s="15"/>
    </row>
    <row r="3530" ht="12.75">
      <c r="L3530" s="15"/>
    </row>
    <row r="3531" ht="12.75">
      <c r="L3531" s="15"/>
    </row>
    <row r="3532" ht="12.75">
      <c r="L3532" s="15"/>
    </row>
    <row r="3533" ht="12.75">
      <c r="L3533" s="15"/>
    </row>
    <row r="3534" ht="12.75">
      <c r="L3534" s="15"/>
    </row>
    <row r="3535" ht="12.75">
      <c r="L3535" s="15"/>
    </row>
    <row r="3536" ht="12.75">
      <c r="L3536" s="15"/>
    </row>
    <row r="3537" ht="12.75">
      <c r="L3537" s="15"/>
    </row>
    <row r="3538" ht="12.75">
      <c r="L3538" s="15"/>
    </row>
    <row r="3539" ht="12.75">
      <c r="L3539" s="15"/>
    </row>
    <row r="3540" ht="12.75">
      <c r="L3540" s="15"/>
    </row>
    <row r="3541" ht="12.75">
      <c r="L3541" s="15"/>
    </row>
    <row r="3542" ht="12.75">
      <c r="L3542" s="15"/>
    </row>
    <row r="3543" ht="12.75">
      <c r="L3543" s="15"/>
    </row>
    <row r="3544" ht="12.75">
      <c r="L3544" s="15"/>
    </row>
    <row r="3545" ht="12.75">
      <c r="L3545" s="15"/>
    </row>
    <row r="3546" ht="12.75">
      <c r="L3546" s="15"/>
    </row>
    <row r="3547" ht="12.75">
      <c r="L3547" s="15"/>
    </row>
    <row r="3548" ht="12.75">
      <c r="L3548" s="15"/>
    </row>
    <row r="3549" ht="12.75">
      <c r="L3549" s="15"/>
    </row>
    <row r="3550" ht="12.75">
      <c r="L3550" s="15"/>
    </row>
    <row r="3551" ht="12.75">
      <c r="L3551" s="15"/>
    </row>
    <row r="3552" ht="12.75">
      <c r="L3552" s="15"/>
    </row>
    <row r="3553" ht="12.75">
      <c r="L3553" s="15"/>
    </row>
    <row r="3554" ht="12.75">
      <c r="L3554" s="15"/>
    </row>
    <row r="3555" ht="12.75">
      <c r="L3555" s="15"/>
    </row>
    <row r="3556" ht="12.75">
      <c r="L3556" s="15"/>
    </row>
    <row r="3557" ht="12.75">
      <c r="L3557" s="15"/>
    </row>
    <row r="3558" ht="12.75">
      <c r="L3558" s="15"/>
    </row>
    <row r="3559" ht="12.75">
      <c r="L3559" s="15"/>
    </row>
    <row r="3560" ht="12.75">
      <c r="L3560" s="15"/>
    </row>
    <row r="3561" ht="12.75">
      <c r="L3561" s="15"/>
    </row>
    <row r="3562" ht="12.75">
      <c r="L3562" s="15"/>
    </row>
    <row r="3563" ht="12.75">
      <c r="L3563" s="15"/>
    </row>
    <row r="3564" ht="12.75">
      <c r="L3564" s="15"/>
    </row>
    <row r="3565" ht="12.75">
      <c r="L3565" s="15"/>
    </row>
    <row r="3566" ht="12.75">
      <c r="L3566" s="15"/>
    </row>
    <row r="3567" ht="12.75">
      <c r="L3567" s="15"/>
    </row>
    <row r="3568" ht="12.75">
      <c r="L3568" s="15"/>
    </row>
    <row r="3569" ht="12.75">
      <c r="L3569" s="15"/>
    </row>
    <row r="3570" ht="12.75">
      <c r="L3570" s="15"/>
    </row>
    <row r="3571" ht="12.75">
      <c r="L3571" s="15"/>
    </row>
    <row r="3572" ht="12.75">
      <c r="L3572" s="15"/>
    </row>
    <row r="3573" ht="12.75">
      <c r="L3573" s="15"/>
    </row>
    <row r="3574" ht="12.75">
      <c r="L3574" s="15"/>
    </row>
    <row r="3575" ht="12.75">
      <c r="L3575" s="15"/>
    </row>
    <row r="3576" ht="12.75">
      <c r="L3576" s="15"/>
    </row>
    <row r="3577" ht="12.75">
      <c r="L3577" s="15"/>
    </row>
    <row r="3578" ht="12.75">
      <c r="L3578" s="15"/>
    </row>
    <row r="3579" ht="12.75">
      <c r="L3579" s="15"/>
    </row>
    <row r="3580" ht="12.75">
      <c r="L3580" s="15"/>
    </row>
    <row r="3581" ht="12.75">
      <c r="L3581" s="15"/>
    </row>
    <row r="3582" ht="12.75">
      <c r="L3582" s="15"/>
    </row>
    <row r="3583" ht="12.75">
      <c r="L3583" s="15"/>
    </row>
    <row r="3584" ht="12.75">
      <c r="L3584" s="15"/>
    </row>
    <row r="3585" ht="12.75">
      <c r="L3585" s="15"/>
    </row>
    <row r="3586" ht="12.75">
      <c r="L3586" s="15"/>
    </row>
    <row r="3587" ht="12.75">
      <c r="L3587" s="15"/>
    </row>
    <row r="3588" ht="12.75">
      <c r="L3588" s="15"/>
    </row>
    <row r="3589" ht="12.75">
      <c r="L3589" s="15"/>
    </row>
    <row r="3590" ht="12.75">
      <c r="L3590" s="15"/>
    </row>
    <row r="3591" ht="12.75">
      <c r="L3591" s="15"/>
    </row>
    <row r="3592" ht="12.75">
      <c r="L3592" s="15"/>
    </row>
    <row r="3593" ht="12.75">
      <c r="L3593" s="15"/>
    </row>
    <row r="3594" ht="12.75">
      <c r="L3594" s="15"/>
    </row>
    <row r="3595" ht="12.75">
      <c r="L3595" s="15"/>
    </row>
    <row r="3596" ht="12.75">
      <c r="L3596" s="15"/>
    </row>
    <row r="3597" ht="12.75">
      <c r="L3597" s="15"/>
    </row>
    <row r="3598" ht="12.75">
      <c r="L3598" s="15"/>
    </row>
    <row r="3599" ht="12.75">
      <c r="L3599" s="15"/>
    </row>
    <row r="3600" ht="12.75">
      <c r="L3600" s="15"/>
    </row>
    <row r="3601" ht="12.75">
      <c r="L3601" s="15"/>
    </row>
    <row r="3602" ht="12.75">
      <c r="L3602" s="15"/>
    </row>
    <row r="3603" ht="12.75">
      <c r="L3603" s="15"/>
    </row>
    <row r="3604" ht="12.75">
      <c r="L3604" s="15"/>
    </row>
    <row r="3605" ht="12.75">
      <c r="L3605" s="15"/>
    </row>
    <row r="3606" ht="12.75">
      <c r="L3606" s="15"/>
    </row>
    <row r="3607" ht="12.75">
      <c r="L3607" s="15"/>
    </row>
    <row r="3608" ht="12.75">
      <c r="L3608" s="15"/>
    </row>
    <row r="3609" ht="12.75">
      <c r="L3609" s="15"/>
    </row>
    <row r="3610" ht="12.75">
      <c r="L3610" s="15"/>
    </row>
    <row r="3611" ht="12.75">
      <c r="L3611" s="15"/>
    </row>
    <row r="3612" ht="12.75">
      <c r="L3612" s="15"/>
    </row>
    <row r="3613" ht="12.75">
      <c r="L3613" s="15"/>
    </row>
    <row r="3614" ht="12.75">
      <c r="L3614" s="15"/>
    </row>
    <row r="3615" ht="12.75">
      <c r="L3615" s="15"/>
    </row>
    <row r="3616" ht="12.75">
      <c r="L3616" s="15"/>
    </row>
    <row r="3617" ht="12.75">
      <c r="L3617" s="15"/>
    </row>
    <row r="3618" ht="12.75">
      <c r="L3618" s="15"/>
    </row>
    <row r="3619" ht="12.75">
      <c r="L3619" s="15"/>
    </row>
    <row r="3620" ht="12.75">
      <c r="L3620" s="15"/>
    </row>
    <row r="3621" ht="12.75">
      <c r="L3621" s="15"/>
    </row>
    <row r="3622" ht="12.75">
      <c r="L3622" s="15"/>
    </row>
    <row r="3623" ht="12.75">
      <c r="L3623" s="15"/>
    </row>
    <row r="3624" ht="12.75">
      <c r="L3624" s="15"/>
    </row>
    <row r="3625" ht="12.75">
      <c r="L3625" s="15"/>
    </row>
    <row r="3626" ht="12.75">
      <c r="L3626" s="15"/>
    </row>
    <row r="3627" ht="12.75">
      <c r="L3627" s="15"/>
    </row>
    <row r="3628" ht="12.75">
      <c r="L3628" s="15"/>
    </row>
    <row r="3629" ht="12.75">
      <c r="L3629" s="15"/>
    </row>
    <row r="3630" ht="12.75">
      <c r="L3630" s="15"/>
    </row>
    <row r="3631" ht="12.75">
      <c r="L3631" s="15"/>
    </row>
    <row r="3632" ht="12.75">
      <c r="L3632" s="15"/>
    </row>
    <row r="3633" ht="12.75">
      <c r="L3633" s="15"/>
    </row>
    <row r="3634" ht="12.75">
      <c r="L3634" s="15"/>
    </row>
    <row r="3635" ht="12.75">
      <c r="L3635" s="15"/>
    </row>
    <row r="3636" ht="12.75">
      <c r="L3636" s="15"/>
    </row>
    <row r="3637" ht="12.75">
      <c r="L3637" s="15"/>
    </row>
    <row r="3638" ht="12.75">
      <c r="L3638" s="15"/>
    </row>
    <row r="3639" ht="12.75">
      <c r="L3639" s="15"/>
    </row>
    <row r="3640" ht="12.75">
      <c r="L3640" s="15"/>
    </row>
    <row r="3641" ht="12.75">
      <c r="L3641" s="15"/>
    </row>
    <row r="3642" ht="12.75">
      <c r="L3642" s="15"/>
    </row>
    <row r="3643" ht="12.75">
      <c r="L3643" s="15"/>
    </row>
    <row r="3644" ht="12.75">
      <c r="L3644" s="15"/>
    </row>
    <row r="3645" ht="12.75">
      <c r="L3645" s="15"/>
    </row>
    <row r="3646" ht="12.75">
      <c r="L3646" s="15"/>
    </row>
    <row r="3647" ht="12.75">
      <c r="L3647" s="15"/>
    </row>
    <row r="3648" ht="12.75">
      <c r="L3648" s="15"/>
    </row>
    <row r="3649" ht="12.75">
      <c r="L3649" s="15"/>
    </row>
    <row r="3650" ht="12.75">
      <c r="L3650" s="15"/>
    </row>
    <row r="3651" ht="12.75">
      <c r="L3651" s="15"/>
    </row>
    <row r="3652" ht="12.75">
      <c r="L3652" s="15"/>
    </row>
    <row r="3653" ht="12.75">
      <c r="L3653" s="15"/>
    </row>
    <row r="3654" ht="12.75">
      <c r="L3654" s="15"/>
    </row>
    <row r="3655" ht="12.75">
      <c r="L3655" s="15"/>
    </row>
    <row r="3656" ht="12.75">
      <c r="L3656" s="15"/>
    </row>
    <row r="3657" ht="12.75">
      <c r="L3657" s="15"/>
    </row>
    <row r="3658" ht="12.75">
      <c r="L3658" s="15"/>
    </row>
    <row r="3659" ht="12.75">
      <c r="L3659" s="15"/>
    </row>
    <row r="3660" ht="12.75">
      <c r="L3660" s="15"/>
    </row>
    <row r="3661" ht="12.75">
      <c r="L3661" s="15"/>
    </row>
    <row r="3662" ht="12.75">
      <c r="L3662" s="15"/>
    </row>
    <row r="3663" ht="12.75">
      <c r="L3663" s="15"/>
    </row>
    <row r="3664" ht="12.75">
      <c r="L3664" s="15"/>
    </row>
    <row r="3665" ht="12.75">
      <c r="L3665" s="15"/>
    </row>
    <row r="3666" ht="12.75">
      <c r="L3666" s="15"/>
    </row>
    <row r="3667" ht="12.75">
      <c r="L3667" s="15"/>
    </row>
    <row r="3668" ht="12.75">
      <c r="L3668" s="15"/>
    </row>
    <row r="3669" ht="12.75">
      <c r="L3669" s="15"/>
    </row>
    <row r="3670" ht="12.75">
      <c r="L3670" s="15"/>
    </row>
    <row r="3671" ht="12.75">
      <c r="L3671" s="15"/>
    </row>
    <row r="3672" ht="12.75">
      <c r="L3672" s="15"/>
    </row>
    <row r="3673" ht="12.75">
      <c r="L3673" s="15"/>
    </row>
    <row r="3674" ht="12.75">
      <c r="L3674" s="15"/>
    </row>
    <row r="3675" ht="12.75">
      <c r="L3675" s="15"/>
    </row>
    <row r="3676" ht="12.75">
      <c r="L3676" s="15"/>
    </row>
    <row r="3677" ht="12.75">
      <c r="L3677" s="15"/>
    </row>
    <row r="3678" ht="12.75">
      <c r="L3678" s="15"/>
    </row>
    <row r="3679" ht="12.75">
      <c r="L3679" s="15"/>
    </row>
    <row r="3680" ht="12.75">
      <c r="L3680" s="15"/>
    </row>
    <row r="3681" ht="12.75">
      <c r="L3681" s="15"/>
    </row>
    <row r="3682" ht="12.75">
      <c r="L3682" s="15"/>
    </row>
    <row r="3683" ht="12.75">
      <c r="L3683" s="15"/>
    </row>
    <row r="3684" ht="12.75">
      <c r="L3684" s="15"/>
    </row>
    <row r="3685" ht="12.75">
      <c r="L3685" s="15"/>
    </row>
    <row r="3686" ht="12.75">
      <c r="L3686" s="15"/>
    </row>
    <row r="3687" ht="12.75">
      <c r="L3687" s="15"/>
    </row>
    <row r="3688" ht="12.75">
      <c r="L3688" s="15"/>
    </row>
    <row r="3689" ht="12.75">
      <c r="L3689" s="15"/>
    </row>
    <row r="3690" ht="12.75">
      <c r="L3690" s="15"/>
    </row>
    <row r="3691" ht="12.75">
      <c r="L3691" s="15"/>
    </row>
    <row r="3692" ht="12.75">
      <c r="L3692" s="15"/>
    </row>
    <row r="3693" ht="12.75">
      <c r="L3693" s="15"/>
    </row>
    <row r="3694" ht="12.75">
      <c r="L3694" s="15"/>
    </row>
    <row r="3695" ht="12.75">
      <c r="L3695" s="15"/>
    </row>
    <row r="3696" ht="12.75">
      <c r="L3696" s="15"/>
    </row>
    <row r="3697" ht="12.75">
      <c r="L3697" s="15"/>
    </row>
    <row r="3698" ht="12.75">
      <c r="L3698" s="15"/>
    </row>
    <row r="3699" ht="12.75">
      <c r="L3699" s="15"/>
    </row>
    <row r="3700" ht="12.75">
      <c r="L3700" s="15"/>
    </row>
    <row r="3701" ht="12.75">
      <c r="L3701" s="15"/>
    </row>
    <row r="3702" ht="12.75">
      <c r="L3702" s="15"/>
    </row>
    <row r="3703" ht="12.75">
      <c r="L3703" s="15"/>
    </row>
    <row r="3704" ht="12.75">
      <c r="L3704" s="15"/>
    </row>
    <row r="3705" ht="12.75">
      <c r="L3705" s="15"/>
    </row>
    <row r="3706" ht="12.75">
      <c r="L3706" s="15"/>
    </row>
    <row r="3707" ht="12.75">
      <c r="L3707" s="15"/>
    </row>
    <row r="3708" ht="12.75">
      <c r="L3708" s="15"/>
    </row>
    <row r="3709" ht="12.75">
      <c r="L3709" s="15"/>
    </row>
    <row r="3710" ht="12.75">
      <c r="L3710" s="15"/>
    </row>
    <row r="3711" ht="12.75">
      <c r="L3711" s="15"/>
    </row>
    <row r="3712" ht="12.75">
      <c r="L3712" s="15"/>
    </row>
    <row r="3713" ht="12.75">
      <c r="L3713" s="15"/>
    </row>
    <row r="3714" ht="12.75">
      <c r="L3714" s="15"/>
    </row>
    <row r="3715" ht="12.75">
      <c r="L3715" s="15"/>
    </row>
    <row r="3716" ht="12.75">
      <c r="L3716" s="15"/>
    </row>
    <row r="3717" ht="12.75">
      <c r="L3717" s="15"/>
    </row>
    <row r="3718" ht="12.75">
      <c r="L3718" s="15"/>
    </row>
    <row r="3719" ht="12.75">
      <c r="L3719" s="15"/>
    </row>
    <row r="3720" ht="12.75">
      <c r="L3720" s="15"/>
    </row>
    <row r="3721" ht="12.75">
      <c r="L3721" s="15"/>
    </row>
    <row r="3722" ht="12.75">
      <c r="L3722" s="15"/>
    </row>
    <row r="3723" ht="12.75">
      <c r="L3723" s="15"/>
    </row>
    <row r="3724" ht="12.75">
      <c r="L3724" s="15"/>
    </row>
    <row r="3725" ht="12.75">
      <c r="L3725" s="15"/>
    </row>
    <row r="3726" ht="12.75">
      <c r="L3726" s="15"/>
    </row>
    <row r="3727" ht="12.75">
      <c r="L3727" s="15"/>
    </row>
    <row r="3728" ht="12.75">
      <c r="L3728" s="15"/>
    </row>
    <row r="3729" ht="12.75">
      <c r="L3729" s="15"/>
    </row>
    <row r="3730" ht="12.75">
      <c r="L3730" s="15"/>
    </row>
    <row r="3731" ht="12.75">
      <c r="L3731" s="15"/>
    </row>
    <row r="3732" ht="12.75">
      <c r="L3732" s="15"/>
    </row>
    <row r="3733" ht="12.75">
      <c r="L3733" s="15"/>
    </row>
    <row r="3734" ht="12.75">
      <c r="L3734" s="15"/>
    </row>
    <row r="3735" ht="12.75">
      <c r="L3735" s="15"/>
    </row>
    <row r="3736" ht="12.75">
      <c r="L3736" s="15"/>
    </row>
    <row r="3737" ht="12.75">
      <c r="L3737" s="15"/>
    </row>
    <row r="3738" ht="12.75">
      <c r="L3738" s="15"/>
    </row>
    <row r="3739" ht="12.75">
      <c r="L3739" s="15"/>
    </row>
    <row r="3740" ht="12.75">
      <c r="L3740" s="15"/>
    </row>
    <row r="3741" ht="12.75">
      <c r="L3741" s="15"/>
    </row>
    <row r="3742" ht="12.75">
      <c r="L3742" s="15"/>
    </row>
    <row r="3743" ht="12.75">
      <c r="L3743" s="15"/>
    </row>
    <row r="3744" ht="12.75">
      <c r="L3744" s="15"/>
    </row>
    <row r="3745" ht="12.75">
      <c r="L3745" s="15"/>
    </row>
    <row r="3746" ht="12.75">
      <c r="L3746" s="15"/>
    </row>
    <row r="3747" ht="12.75">
      <c r="L3747" s="15"/>
    </row>
    <row r="3748" ht="12.75">
      <c r="L3748" s="15"/>
    </row>
    <row r="3749" ht="12.75">
      <c r="L3749" s="15"/>
    </row>
    <row r="3750" ht="12.75">
      <c r="L3750" s="15"/>
    </row>
    <row r="3751" ht="12.75">
      <c r="L3751" s="15"/>
    </row>
    <row r="3752" ht="12.75">
      <c r="L3752" s="15"/>
    </row>
    <row r="3753" ht="12.75">
      <c r="L3753" s="15"/>
    </row>
    <row r="3754" ht="12.75">
      <c r="L3754" s="15"/>
    </row>
    <row r="3755" ht="12.75">
      <c r="L3755" s="15"/>
    </row>
    <row r="3756" ht="12.75">
      <c r="L3756" s="15"/>
    </row>
    <row r="3757" ht="12.75">
      <c r="L3757" s="15"/>
    </row>
    <row r="3758" ht="12.75">
      <c r="L3758" s="15"/>
    </row>
    <row r="3759" ht="12.75">
      <c r="L3759" s="15"/>
    </row>
    <row r="3760" ht="12.75">
      <c r="L3760" s="15"/>
    </row>
    <row r="3761" ht="12.75">
      <c r="L3761" s="15"/>
    </row>
    <row r="3762" ht="12.75">
      <c r="L3762" s="15"/>
    </row>
    <row r="3763" ht="12.75">
      <c r="L3763" s="15"/>
    </row>
    <row r="3764" ht="12.75">
      <c r="L3764" s="15"/>
    </row>
    <row r="3765" ht="12.75">
      <c r="L3765" s="15"/>
    </row>
    <row r="3766" ht="12.75">
      <c r="L3766" s="15"/>
    </row>
    <row r="3767" ht="12.75">
      <c r="L3767" s="15"/>
    </row>
    <row r="3768" ht="12.75">
      <c r="L3768" s="15"/>
    </row>
    <row r="3769" ht="12.75">
      <c r="L3769" s="15"/>
    </row>
    <row r="3770" ht="12.75">
      <c r="L3770" s="15"/>
    </row>
    <row r="3771" ht="12.75">
      <c r="L3771" s="15"/>
    </row>
    <row r="3772" ht="12.75">
      <c r="L3772" s="15"/>
    </row>
    <row r="3773" ht="12.75">
      <c r="L3773" s="15"/>
    </row>
    <row r="3774" ht="12.75">
      <c r="L3774" s="15"/>
    </row>
    <row r="3775" ht="12.75">
      <c r="L3775" s="15"/>
    </row>
    <row r="3776" ht="12.75">
      <c r="L3776" s="15"/>
    </row>
    <row r="3777" ht="12.75">
      <c r="L3777" s="15"/>
    </row>
    <row r="3778" ht="12.75">
      <c r="L3778" s="15"/>
    </row>
    <row r="3779" ht="12.75">
      <c r="L3779" s="15"/>
    </row>
    <row r="3780" ht="12.75">
      <c r="L3780" s="15"/>
    </row>
    <row r="3781" ht="12.75">
      <c r="L3781" s="15"/>
    </row>
    <row r="3782" ht="12.75">
      <c r="L3782" s="15"/>
    </row>
    <row r="3783" ht="12.75">
      <c r="L3783" s="15"/>
    </row>
    <row r="3784" ht="12.75">
      <c r="L3784" s="15"/>
    </row>
    <row r="3785" ht="12.75">
      <c r="L3785" s="15"/>
    </row>
    <row r="3786" ht="12.75">
      <c r="L3786" s="15"/>
    </row>
    <row r="3787" ht="12.75">
      <c r="L3787" s="15"/>
    </row>
    <row r="3788" ht="12.75">
      <c r="L3788" s="15"/>
    </row>
    <row r="3789" ht="12.75">
      <c r="L3789" s="15"/>
    </row>
    <row r="3790" ht="12.75">
      <c r="L3790" s="15"/>
    </row>
    <row r="3791" ht="12.75">
      <c r="L3791" s="15"/>
    </row>
    <row r="3792" ht="12.75">
      <c r="L3792" s="15"/>
    </row>
    <row r="3793" ht="12.75">
      <c r="L3793" s="15"/>
    </row>
    <row r="3794" ht="12.75">
      <c r="L3794" s="15"/>
    </row>
    <row r="3795" ht="12.75">
      <c r="L3795" s="15"/>
    </row>
    <row r="3796" ht="12.75">
      <c r="L3796" s="15"/>
    </row>
    <row r="3797" ht="12.75">
      <c r="L3797" s="15"/>
    </row>
    <row r="3798" ht="12.75">
      <c r="L3798" s="15"/>
    </row>
    <row r="3799" ht="12.75">
      <c r="L3799" s="15"/>
    </row>
    <row r="3800" ht="12.75">
      <c r="L3800" s="15"/>
    </row>
    <row r="3801" ht="12.75">
      <c r="L3801" s="15"/>
    </row>
    <row r="3802" ht="12.75">
      <c r="L3802" s="15"/>
    </row>
    <row r="3803" ht="12.75">
      <c r="L3803" s="15"/>
    </row>
    <row r="3804" ht="12.75">
      <c r="L3804" s="15"/>
    </row>
    <row r="3805" ht="12.75">
      <c r="L3805" s="15"/>
    </row>
    <row r="3806" ht="12.75">
      <c r="L3806" s="15"/>
    </row>
    <row r="3807" ht="12.75">
      <c r="L3807" s="15"/>
    </row>
    <row r="3808" ht="12.75">
      <c r="L3808" s="15"/>
    </row>
    <row r="3809" ht="12.75">
      <c r="L3809" s="15"/>
    </row>
    <row r="3810" ht="12.75">
      <c r="L3810" s="15"/>
    </row>
    <row r="3811" ht="12.75">
      <c r="L3811" s="15"/>
    </row>
    <row r="3812" ht="12.75">
      <c r="L3812" s="15"/>
    </row>
    <row r="3813" ht="12.75">
      <c r="L3813" s="15"/>
    </row>
    <row r="3814" ht="12.75">
      <c r="L3814" s="15"/>
    </row>
    <row r="3815" ht="12.75">
      <c r="L3815" s="15"/>
    </row>
    <row r="3816" ht="12.75">
      <c r="L3816" s="15"/>
    </row>
    <row r="3817" ht="12.75">
      <c r="L3817" s="15"/>
    </row>
    <row r="3818" ht="12.75">
      <c r="L3818" s="15"/>
    </row>
    <row r="3819" ht="12.75">
      <c r="L3819" s="15"/>
    </row>
    <row r="3820" ht="12.75">
      <c r="L3820" s="15"/>
    </row>
    <row r="3821" ht="12.75">
      <c r="L3821" s="15"/>
    </row>
    <row r="3822" ht="12.75">
      <c r="L3822" s="15"/>
    </row>
    <row r="3823" ht="12.75">
      <c r="L3823" s="15"/>
    </row>
    <row r="3824" ht="12.75">
      <c r="L3824" s="15"/>
    </row>
    <row r="3825" ht="12.75">
      <c r="L3825" s="15"/>
    </row>
    <row r="3826" ht="12.75">
      <c r="L3826" s="15"/>
    </row>
    <row r="3827" ht="12.75">
      <c r="L3827" s="15"/>
    </row>
    <row r="3828" ht="12.75">
      <c r="L3828" s="15"/>
    </row>
    <row r="3829" ht="12.75">
      <c r="L3829" s="15"/>
    </row>
    <row r="3830" ht="12.75">
      <c r="L3830" s="15"/>
    </row>
    <row r="3831" ht="12.75">
      <c r="L3831" s="15"/>
    </row>
    <row r="3832" ht="12.75">
      <c r="L3832" s="15"/>
    </row>
    <row r="3833" ht="12.75">
      <c r="L3833" s="15"/>
    </row>
    <row r="3834" ht="12.75">
      <c r="L3834" s="15"/>
    </row>
    <row r="3835" ht="12.75">
      <c r="L3835" s="15"/>
    </row>
    <row r="3836" ht="12.75">
      <c r="L3836" s="15"/>
    </row>
    <row r="3837" ht="12.75">
      <c r="L3837" s="15"/>
    </row>
    <row r="3838" ht="12.75">
      <c r="L3838" s="15"/>
    </row>
    <row r="3839" ht="12.75">
      <c r="L3839" s="15"/>
    </row>
    <row r="3840" ht="12.75">
      <c r="L3840" s="15"/>
    </row>
    <row r="3841" ht="12.75">
      <c r="L3841" s="15"/>
    </row>
    <row r="3842" ht="12.75">
      <c r="L3842" s="15"/>
    </row>
    <row r="3843" ht="12.75">
      <c r="L3843" s="15"/>
    </row>
    <row r="3844" ht="12.75">
      <c r="L3844" s="15"/>
    </row>
    <row r="3845" ht="12.75">
      <c r="L3845" s="15"/>
    </row>
    <row r="3846" ht="12.75">
      <c r="L3846" s="15"/>
    </row>
    <row r="3847" ht="12.75">
      <c r="L3847" s="15"/>
    </row>
    <row r="3848" ht="12.75">
      <c r="L3848" s="15"/>
    </row>
    <row r="3849" ht="12.75">
      <c r="L3849" s="15"/>
    </row>
    <row r="3850" ht="12.75">
      <c r="L3850" s="15"/>
    </row>
    <row r="3851" ht="12.75">
      <c r="L3851" s="15"/>
    </row>
    <row r="3852" ht="12.75">
      <c r="L3852" s="15"/>
    </row>
    <row r="3853" ht="12.75">
      <c r="L3853" s="15"/>
    </row>
    <row r="3854" ht="12.75">
      <c r="L3854" s="15"/>
    </row>
    <row r="3855" ht="12.75">
      <c r="L3855" s="15"/>
    </row>
    <row r="3856" ht="12.75">
      <c r="L3856" s="15"/>
    </row>
    <row r="3857" ht="12.75">
      <c r="L3857" s="15"/>
    </row>
    <row r="3858" ht="12.75">
      <c r="L3858" s="15"/>
    </row>
    <row r="3859" ht="12.75">
      <c r="L3859" s="15"/>
    </row>
    <row r="3860" ht="12.75">
      <c r="L3860" s="15"/>
    </row>
    <row r="3861" ht="12.75">
      <c r="L3861" s="15"/>
    </row>
    <row r="3862" ht="12.75">
      <c r="L3862" s="15"/>
    </row>
    <row r="3863" ht="12.75">
      <c r="L3863" s="15"/>
    </row>
    <row r="3864" ht="12.75">
      <c r="L3864" s="15"/>
    </row>
    <row r="3865" ht="12.75">
      <c r="L3865" s="15"/>
    </row>
    <row r="3866" ht="12.75">
      <c r="L3866" s="15"/>
    </row>
    <row r="3867" ht="12.75">
      <c r="L3867" s="15"/>
    </row>
    <row r="3868" ht="12.75">
      <c r="L3868" s="15"/>
    </row>
    <row r="3869" ht="12.75">
      <c r="L3869" s="15"/>
    </row>
    <row r="3870" ht="12.75">
      <c r="L3870" s="15"/>
    </row>
    <row r="3871" ht="12.75">
      <c r="L3871" s="15"/>
    </row>
    <row r="3872" ht="12.75">
      <c r="L3872" s="15"/>
    </row>
    <row r="3873" ht="12.75">
      <c r="L3873" s="15"/>
    </row>
    <row r="3874" ht="12.75">
      <c r="L3874" s="15"/>
    </row>
    <row r="3875" ht="12.75">
      <c r="L3875" s="15"/>
    </row>
    <row r="3876" ht="12.75">
      <c r="L3876" s="15"/>
    </row>
    <row r="3877" ht="12.75">
      <c r="L3877" s="15"/>
    </row>
    <row r="3878" ht="12.75">
      <c r="L3878" s="15"/>
    </row>
    <row r="3879" ht="12.75">
      <c r="L3879" s="15"/>
    </row>
    <row r="3880" ht="12.75">
      <c r="L3880" s="15"/>
    </row>
    <row r="3881" ht="12.75">
      <c r="L3881" s="15"/>
    </row>
    <row r="3882" ht="12.75">
      <c r="L3882" s="15"/>
    </row>
    <row r="3883" ht="12.75">
      <c r="L3883" s="15"/>
    </row>
    <row r="3884" ht="12.75">
      <c r="L3884" s="15"/>
    </row>
    <row r="3885" ht="12.75">
      <c r="L3885" s="15"/>
    </row>
    <row r="3886" ht="12.75">
      <c r="L3886" s="15"/>
    </row>
    <row r="3887" ht="12.75">
      <c r="L3887" s="15"/>
    </row>
    <row r="3888" ht="12.75">
      <c r="L3888" s="15"/>
    </row>
    <row r="3889" ht="12.75">
      <c r="L3889" s="15"/>
    </row>
    <row r="3890" ht="12.75">
      <c r="L3890" s="15"/>
    </row>
    <row r="3891" ht="12.75">
      <c r="L3891" s="15"/>
    </row>
    <row r="3892" ht="12.75">
      <c r="L3892" s="15"/>
    </row>
    <row r="3893" ht="12.75">
      <c r="L3893" s="15"/>
    </row>
    <row r="3894" ht="12.75">
      <c r="L3894" s="15"/>
    </row>
    <row r="3895" ht="12.75">
      <c r="L3895" s="15"/>
    </row>
    <row r="3896" ht="12.75">
      <c r="L3896" s="15"/>
    </row>
    <row r="3897" ht="12.75">
      <c r="L3897" s="15"/>
    </row>
    <row r="3898" ht="12.75">
      <c r="L3898" s="15"/>
    </row>
    <row r="3899" ht="12.75">
      <c r="L3899" s="15"/>
    </row>
    <row r="3900" ht="12.75">
      <c r="L3900" s="15"/>
    </row>
    <row r="3901" ht="12.75">
      <c r="L3901" s="15"/>
    </row>
    <row r="3902" ht="12.75">
      <c r="L3902" s="15"/>
    </row>
    <row r="3903" ht="12.75">
      <c r="L3903" s="15"/>
    </row>
    <row r="3904" ht="12.75">
      <c r="L3904" s="15"/>
    </row>
    <row r="3905" ht="12.75">
      <c r="L3905" s="15"/>
    </row>
    <row r="3906" ht="12.75">
      <c r="L3906" s="15"/>
    </row>
    <row r="3907" ht="12.75">
      <c r="L3907" s="15"/>
    </row>
    <row r="3908" ht="12.75">
      <c r="L3908" s="15"/>
    </row>
    <row r="3909" ht="12.75">
      <c r="L3909" s="15"/>
    </row>
    <row r="3910" ht="12.75">
      <c r="L3910" s="15"/>
    </row>
    <row r="3911" ht="12.75">
      <c r="L3911" s="15"/>
    </row>
    <row r="3912" ht="12.75">
      <c r="L3912" s="15"/>
    </row>
    <row r="3913" ht="12.75">
      <c r="L3913" s="15"/>
    </row>
    <row r="3914" ht="12.75">
      <c r="L3914" s="15"/>
    </row>
    <row r="3915" ht="12.75">
      <c r="L3915" s="15"/>
    </row>
    <row r="3916" ht="12.75">
      <c r="L3916" s="15"/>
    </row>
    <row r="3917" ht="12.75">
      <c r="L3917" s="15"/>
    </row>
    <row r="3918" ht="12.75">
      <c r="L3918" s="15"/>
    </row>
    <row r="3919" ht="12.75">
      <c r="L3919" s="15"/>
    </row>
    <row r="3920" ht="12.75">
      <c r="L3920" s="15"/>
    </row>
    <row r="3921" ht="12.75">
      <c r="L3921" s="15"/>
    </row>
    <row r="3922" ht="12.75">
      <c r="L3922" s="15"/>
    </row>
    <row r="3923" ht="12.75">
      <c r="L3923" s="15"/>
    </row>
    <row r="3924" ht="12.75">
      <c r="L3924" s="15"/>
    </row>
    <row r="3925" ht="12.75">
      <c r="L3925" s="15"/>
    </row>
    <row r="3926" ht="12.75">
      <c r="L3926" s="15"/>
    </row>
    <row r="3927" ht="12.75">
      <c r="L3927" s="15"/>
    </row>
    <row r="3928" ht="12.75">
      <c r="L3928" s="15"/>
    </row>
    <row r="3929" ht="12.75">
      <c r="L3929" s="15"/>
    </row>
    <row r="3930" ht="12.75">
      <c r="L3930" s="15"/>
    </row>
    <row r="3931" ht="12.75">
      <c r="L3931" s="15"/>
    </row>
    <row r="3932" ht="12.75">
      <c r="L3932" s="15"/>
    </row>
    <row r="3933" ht="12.75">
      <c r="L3933" s="15"/>
    </row>
    <row r="3934" ht="12.75">
      <c r="L3934" s="15"/>
    </row>
    <row r="3935" ht="12.75">
      <c r="L3935" s="15"/>
    </row>
    <row r="3936" ht="12.75">
      <c r="L3936" s="15"/>
    </row>
    <row r="3937" ht="12.75">
      <c r="L3937" s="15"/>
    </row>
    <row r="3938" ht="12.75">
      <c r="L3938" s="15"/>
    </row>
    <row r="3939" ht="12.75">
      <c r="L3939" s="15"/>
    </row>
    <row r="3940" ht="12.75">
      <c r="L3940" s="15"/>
    </row>
    <row r="3941" ht="12.75">
      <c r="L3941" s="15"/>
    </row>
    <row r="3942" ht="12.75">
      <c r="L3942" s="15"/>
    </row>
    <row r="3943" ht="12.75">
      <c r="L3943" s="15"/>
    </row>
    <row r="3944" ht="12.75">
      <c r="L3944" s="15"/>
    </row>
    <row r="3945" ht="12.75">
      <c r="L3945" s="15"/>
    </row>
    <row r="3946" ht="12.75">
      <c r="L3946" s="15"/>
    </row>
    <row r="3947" ht="12.75">
      <c r="L3947" s="15"/>
    </row>
    <row r="3948" ht="12.75">
      <c r="L3948" s="15"/>
    </row>
    <row r="3949" ht="12.75">
      <c r="L3949" s="15"/>
    </row>
    <row r="3950" ht="12.75">
      <c r="L3950" s="15"/>
    </row>
    <row r="3951" ht="12.75">
      <c r="L3951" s="15"/>
    </row>
    <row r="3952" ht="12.75">
      <c r="L3952" s="15"/>
    </row>
    <row r="3953" ht="12.75">
      <c r="L3953" s="15"/>
    </row>
    <row r="3954" ht="12.75">
      <c r="L3954" s="15"/>
    </row>
    <row r="3955" ht="12.75">
      <c r="L3955" s="15"/>
    </row>
    <row r="3956" ht="12.75">
      <c r="L3956" s="15"/>
    </row>
    <row r="3957" ht="12.75">
      <c r="L3957" s="15"/>
    </row>
    <row r="3958" ht="12.75">
      <c r="L3958" s="15"/>
    </row>
    <row r="3959" ht="12.75">
      <c r="L3959" s="15"/>
    </row>
    <row r="3960" ht="12.75">
      <c r="L3960" s="15"/>
    </row>
    <row r="3961" ht="12.75">
      <c r="L3961" s="15"/>
    </row>
    <row r="3962" ht="12.75">
      <c r="L3962" s="15"/>
    </row>
    <row r="3963" ht="12.75">
      <c r="L3963" s="15"/>
    </row>
    <row r="3964" ht="12.75">
      <c r="L3964" s="15"/>
    </row>
    <row r="3965" ht="12.75">
      <c r="L3965" s="15"/>
    </row>
    <row r="3966" ht="12.75">
      <c r="L3966" s="15"/>
    </row>
    <row r="3967" ht="12.75">
      <c r="L3967" s="15"/>
    </row>
    <row r="3968" ht="12.75">
      <c r="L3968" s="15"/>
    </row>
    <row r="3969" ht="12.75">
      <c r="L3969" s="15"/>
    </row>
    <row r="3970" ht="12.75">
      <c r="L3970" s="15"/>
    </row>
    <row r="3971" ht="12.75">
      <c r="L3971" s="15"/>
    </row>
    <row r="3972" ht="12.75">
      <c r="L3972" s="15"/>
    </row>
    <row r="3973" ht="12.75">
      <c r="L3973" s="15"/>
    </row>
    <row r="3974" ht="12.75">
      <c r="L3974" s="15"/>
    </row>
    <row r="3975" ht="12.75">
      <c r="L3975" s="15"/>
    </row>
    <row r="3976" ht="12.75">
      <c r="L3976" s="15"/>
    </row>
    <row r="3977" ht="12.75">
      <c r="L3977" s="15"/>
    </row>
    <row r="3978" ht="12.75">
      <c r="L3978" s="15"/>
    </row>
    <row r="3979" ht="12.75">
      <c r="L3979" s="15"/>
    </row>
    <row r="3980" ht="12.75">
      <c r="L3980" s="15"/>
    </row>
    <row r="3981" ht="12.75">
      <c r="L3981" s="15"/>
    </row>
    <row r="3982" ht="12.75">
      <c r="L3982" s="15"/>
    </row>
    <row r="3983" ht="12.75">
      <c r="L3983" s="15"/>
    </row>
    <row r="3984" ht="12.75">
      <c r="L3984" s="15"/>
    </row>
    <row r="3985" ht="12.75">
      <c r="L3985" s="15"/>
    </row>
    <row r="3986" ht="12.75">
      <c r="L3986" s="15"/>
    </row>
    <row r="3987" ht="12.75">
      <c r="L3987" s="15"/>
    </row>
    <row r="3988" ht="12.75">
      <c r="L3988" s="15"/>
    </row>
    <row r="3989" ht="12.75">
      <c r="L3989" s="15"/>
    </row>
    <row r="3990" ht="12.75">
      <c r="L3990" s="15"/>
    </row>
    <row r="3991" ht="12.75">
      <c r="L3991" s="15"/>
    </row>
    <row r="3992" ht="12.75">
      <c r="L3992" s="15"/>
    </row>
    <row r="3993" ht="12.75">
      <c r="L3993" s="15"/>
    </row>
    <row r="3994" ht="12.75">
      <c r="L3994" s="15"/>
    </row>
    <row r="3995" ht="12.75">
      <c r="L3995" s="15"/>
    </row>
    <row r="3996" ht="12.75">
      <c r="L3996" s="15"/>
    </row>
    <row r="3997" ht="12.75">
      <c r="L3997" s="15"/>
    </row>
    <row r="3998" ht="12.75">
      <c r="L3998" s="15"/>
    </row>
    <row r="3999" ht="12.75">
      <c r="L3999" s="15"/>
    </row>
    <row r="4000" ht="12.75">
      <c r="L4000" s="15"/>
    </row>
    <row r="4001" ht="12.75">
      <c r="L4001" s="15"/>
    </row>
    <row r="4002" ht="12.75">
      <c r="L4002" s="15"/>
    </row>
    <row r="4003" ht="12.75">
      <c r="L4003" s="15"/>
    </row>
    <row r="4004" ht="12.75">
      <c r="L4004" s="15"/>
    </row>
    <row r="4005" ht="12.75">
      <c r="L4005" s="15"/>
    </row>
    <row r="4006" ht="12.75">
      <c r="L4006" s="15"/>
    </row>
    <row r="4007" ht="12.75">
      <c r="L4007" s="15"/>
    </row>
    <row r="4008" ht="12.75">
      <c r="L4008" s="15"/>
    </row>
    <row r="4009" ht="12.75">
      <c r="L4009" s="15"/>
    </row>
    <row r="4010" ht="12.75">
      <c r="L4010" s="15"/>
    </row>
    <row r="4011" ht="12.75">
      <c r="L4011" s="15"/>
    </row>
    <row r="4012" ht="12.75">
      <c r="L4012" s="15"/>
    </row>
    <row r="4013" ht="12.75">
      <c r="L4013" s="15"/>
    </row>
    <row r="4014" ht="12.75">
      <c r="L4014" s="15"/>
    </row>
    <row r="4015" ht="12.75">
      <c r="L4015" s="15"/>
    </row>
    <row r="4016" ht="12.75">
      <c r="L4016" s="15"/>
    </row>
    <row r="4017" ht="12.75">
      <c r="L4017" s="15"/>
    </row>
    <row r="4018" ht="12.75">
      <c r="L4018" s="15"/>
    </row>
    <row r="4019" ht="12.75">
      <c r="L4019" s="15"/>
    </row>
    <row r="4020" ht="12.75">
      <c r="L4020" s="15"/>
    </row>
    <row r="4021" ht="12.75">
      <c r="L4021" s="15"/>
    </row>
    <row r="4022" ht="12.75">
      <c r="L4022" s="15"/>
    </row>
    <row r="4023" ht="12.75">
      <c r="L4023" s="15"/>
    </row>
    <row r="4024" ht="12.75">
      <c r="L4024" s="15"/>
    </row>
    <row r="4025" ht="12.75">
      <c r="L4025" s="15"/>
    </row>
    <row r="4026" ht="12.75">
      <c r="L4026" s="15"/>
    </row>
    <row r="4027" ht="12.75">
      <c r="L4027" s="15"/>
    </row>
    <row r="4028" ht="12.75">
      <c r="L4028" s="15"/>
    </row>
    <row r="4029" ht="12.75">
      <c r="L4029" s="15"/>
    </row>
    <row r="4030" ht="12.75">
      <c r="L4030" s="15"/>
    </row>
    <row r="4031" ht="12.75">
      <c r="L4031" s="15"/>
    </row>
    <row r="4032" ht="12.75">
      <c r="L4032" s="15"/>
    </row>
    <row r="4033" ht="12.75">
      <c r="L4033" s="15"/>
    </row>
    <row r="4034" ht="12.75">
      <c r="L4034" s="15"/>
    </row>
    <row r="4035" ht="12.75">
      <c r="L4035" s="15"/>
    </row>
    <row r="4036" ht="12.75">
      <c r="L4036" s="15"/>
    </row>
    <row r="4037" ht="12.75">
      <c r="L4037" s="15"/>
    </row>
    <row r="4038" ht="12.75">
      <c r="L4038" s="15"/>
    </row>
    <row r="4039" ht="12.75">
      <c r="L4039" s="15"/>
    </row>
    <row r="4040" ht="12.75">
      <c r="L4040" s="15"/>
    </row>
    <row r="4041" ht="12.75">
      <c r="L4041" s="15"/>
    </row>
    <row r="4042" ht="12.75">
      <c r="L4042" s="15"/>
    </row>
    <row r="4043" ht="12.75">
      <c r="L4043" s="15"/>
    </row>
    <row r="4044" ht="12.75">
      <c r="L4044" s="15"/>
    </row>
    <row r="4045" ht="12.75">
      <c r="L4045" s="15"/>
    </row>
    <row r="4046" ht="12.75">
      <c r="L4046" s="15"/>
    </row>
    <row r="4047" ht="12.75">
      <c r="L4047" s="15"/>
    </row>
    <row r="4048" ht="12.75">
      <c r="L4048" s="15"/>
    </row>
    <row r="4049" ht="12.75">
      <c r="L4049" s="15"/>
    </row>
    <row r="4050" ht="12.75">
      <c r="L4050" s="15"/>
    </row>
    <row r="4051" ht="12.75">
      <c r="L4051" s="15"/>
    </row>
    <row r="4052" ht="12.75">
      <c r="L4052" s="15"/>
    </row>
    <row r="4053" ht="12.75">
      <c r="L4053" s="15"/>
    </row>
    <row r="4054" ht="12.75">
      <c r="L4054" s="15"/>
    </row>
    <row r="4055" ht="12.75">
      <c r="L4055" s="15"/>
    </row>
    <row r="4056" ht="12.75">
      <c r="L4056" s="15"/>
    </row>
    <row r="4057" ht="12.75">
      <c r="L4057" s="15"/>
    </row>
    <row r="4058" ht="12.75">
      <c r="L4058" s="15"/>
    </row>
    <row r="4059" ht="12.75">
      <c r="L4059" s="15"/>
    </row>
    <row r="4060" ht="12.75">
      <c r="L4060" s="15"/>
    </row>
    <row r="4061" ht="12.75">
      <c r="L4061" s="15"/>
    </row>
    <row r="4062" ht="12.75">
      <c r="L4062" s="15"/>
    </row>
    <row r="4063" ht="12.75">
      <c r="L4063" s="15"/>
    </row>
    <row r="4064" ht="12.75">
      <c r="L4064" s="15"/>
    </row>
    <row r="4065" ht="12.75">
      <c r="L4065" s="15"/>
    </row>
    <row r="4066" ht="12.75">
      <c r="L4066" s="15"/>
    </row>
    <row r="4067" ht="12.75">
      <c r="L4067" s="15"/>
    </row>
    <row r="4068" ht="12.75">
      <c r="L4068" s="15"/>
    </row>
    <row r="4069" ht="12.75">
      <c r="L4069" s="15"/>
    </row>
    <row r="4070" ht="12.75">
      <c r="L4070" s="15"/>
    </row>
    <row r="4071" ht="12.75">
      <c r="L4071" s="15"/>
    </row>
    <row r="4072" ht="12.75">
      <c r="L4072" s="15"/>
    </row>
    <row r="4073" ht="12.75">
      <c r="L4073" s="15"/>
    </row>
    <row r="4074" ht="12.75">
      <c r="L4074" s="15"/>
    </row>
    <row r="4075" ht="12.75">
      <c r="L4075" s="15"/>
    </row>
    <row r="4076" ht="12.75">
      <c r="L4076" s="15"/>
    </row>
    <row r="4077" ht="12.75">
      <c r="L4077" s="15"/>
    </row>
    <row r="4078" ht="12.75">
      <c r="L4078" s="15"/>
    </row>
    <row r="4079" ht="12.75">
      <c r="L4079" s="15"/>
    </row>
    <row r="4080" ht="12.75">
      <c r="L4080" s="15"/>
    </row>
    <row r="4081" ht="12.75">
      <c r="L4081" s="15"/>
    </row>
    <row r="4082" ht="12.75">
      <c r="L4082" s="15"/>
    </row>
    <row r="4083" ht="12.75">
      <c r="L4083" s="15"/>
    </row>
    <row r="4084" ht="12.75">
      <c r="L4084" s="15"/>
    </row>
    <row r="4085" ht="12.75">
      <c r="L4085" s="15"/>
    </row>
    <row r="4086" ht="12.75">
      <c r="L4086" s="15"/>
    </row>
    <row r="4087" ht="12.75">
      <c r="L4087" s="15"/>
    </row>
    <row r="4088" ht="12.75">
      <c r="L4088" s="15"/>
    </row>
    <row r="4089" ht="12.75">
      <c r="L4089" s="15"/>
    </row>
    <row r="4090" ht="12.75">
      <c r="L4090" s="15"/>
    </row>
    <row r="4091" ht="12.75">
      <c r="L4091" s="15"/>
    </row>
    <row r="4092" ht="12.75">
      <c r="L4092" s="15"/>
    </row>
    <row r="4093" ht="12.75">
      <c r="L4093" s="15"/>
    </row>
    <row r="4094" ht="12.75">
      <c r="L4094" s="15"/>
    </row>
    <row r="4095" ht="12.75">
      <c r="L4095" s="15"/>
    </row>
    <row r="4096" ht="12.75">
      <c r="L4096" s="15"/>
    </row>
    <row r="4097" ht="12.75">
      <c r="L4097" s="15"/>
    </row>
    <row r="4098" ht="12.75">
      <c r="L4098" s="15"/>
    </row>
    <row r="4099" ht="12.75">
      <c r="L4099" s="15"/>
    </row>
    <row r="4100" ht="12.75">
      <c r="L4100" s="15"/>
    </row>
    <row r="4101" ht="12.75">
      <c r="L4101" s="15"/>
    </row>
    <row r="4102" ht="12.75">
      <c r="L4102" s="15"/>
    </row>
    <row r="4103" ht="12.75">
      <c r="L4103" s="15"/>
    </row>
    <row r="4104" ht="12.75">
      <c r="L4104" s="15"/>
    </row>
    <row r="4105" ht="12.75">
      <c r="L4105" s="15"/>
    </row>
    <row r="4106" ht="12.75">
      <c r="L4106" s="15"/>
    </row>
    <row r="4107" ht="12.75">
      <c r="L4107" s="15"/>
    </row>
    <row r="4108" ht="12.75">
      <c r="L4108" s="15"/>
    </row>
    <row r="4109" ht="12.75">
      <c r="L4109" s="15"/>
    </row>
    <row r="4110" ht="12.75">
      <c r="L4110" s="15"/>
    </row>
    <row r="4111" ht="12.75">
      <c r="L4111" s="15"/>
    </row>
    <row r="4112" ht="12.75">
      <c r="L4112" s="15"/>
    </row>
    <row r="4113" ht="12.75">
      <c r="L4113" s="15"/>
    </row>
    <row r="4114" ht="12.75">
      <c r="L4114" s="15"/>
    </row>
    <row r="4115" ht="12.75">
      <c r="L4115" s="15"/>
    </row>
    <row r="4116" ht="12.75">
      <c r="L4116" s="15"/>
    </row>
    <row r="4117" ht="12.75">
      <c r="L4117" s="15"/>
    </row>
    <row r="4118" ht="12.75">
      <c r="L4118" s="15"/>
    </row>
    <row r="4119" ht="12.75">
      <c r="L4119" s="15"/>
    </row>
    <row r="4120" ht="12.75">
      <c r="L4120" s="15"/>
    </row>
    <row r="4121" ht="12.75">
      <c r="L4121" s="15"/>
    </row>
    <row r="4122" ht="12.75">
      <c r="L4122" s="15"/>
    </row>
    <row r="4123" ht="12.75">
      <c r="L4123" s="15"/>
    </row>
    <row r="4124" ht="12.75">
      <c r="L4124" s="15"/>
    </row>
    <row r="4125" ht="12.75">
      <c r="L4125" s="15"/>
    </row>
    <row r="4126" ht="12.75">
      <c r="L4126" s="15"/>
    </row>
    <row r="4127" ht="12.75">
      <c r="L4127" s="15"/>
    </row>
    <row r="4128" ht="12.75">
      <c r="L4128" s="15"/>
    </row>
    <row r="4129" ht="12.75">
      <c r="L4129" s="15"/>
    </row>
    <row r="4130" ht="12.75">
      <c r="L4130" s="15"/>
    </row>
    <row r="4131" ht="12.75">
      <c r="L4131" s="15"/>
    </row>
    <row r="4132" ht="12.75">
      <c r="L4132" s="15"/>
    </row>
    <row r="4133" ht="12.75">
      <c r="L4133" s="15"/>
    </row>
    <row r="4134" ht="12.75">
      <c r="L4134" s="15"/>
    </row>
    <row r="4135" ht="12.75">
      <c r="L4135" s="15"/>
    </row>
    <row r="4136" ht="12.75">
      <c r="L4136" s="15"/>
    </row>
    <row r="4137" ht="12.75">
      <c r="L4137" s="15"/>
    </row>
    <row r="4138" ht="12.75">
      <c r="L4138" s="15"/>
    </row>
    <row r="4139" ht="12.75">
      <c r="L4139" s="15"/>
    </row>
    <row r="4140" ht="12.75">
      <c r="L4140" s="15"/>
    </row>
    <row r="4141" ht="12.75">
      <c r="L4141" s="15"/>
    </row>
    <row r="4142" ht="12.75">
      <c r="L4142" s="15"/>
    </row>
    <row r="4143" ht="12.75">
      <c r="L4143" s="15"/>
    </row>
    <row r="4144" ht="12.75">
      <c r="L4144" s="15"/>
    </row>
    <row r="4145" ht="12.75">
      <c r="L4145" s="15"/>
    </row>
    <row r="4146" ht="12.75">
      <c r="L4146" s="15"/>
    </row>
    <row r="4147" ht="12.75">
      <c r="L4147" s="15"/>
    </row>
    <row r="4148" ht="12.75">
      <c r="L4148" s="15"/>
    </row>
    <row r="4149" ht="12.75">
      <c r="L4149" s="15"/>
    </row>
    <row r="4150" ht="12.75">
      <c r="L4150" s="15"/>
    </row>
    <row r="4151" ht="12.75">
      <c r="L4151" s="15"/>
    </row>
    <row r="4152" ht="12.75">
      <c r="L4152" s="15"/>
    </row>
    <row r="4153" ht="12.75">
      <c r="L4153" s="15"/>
    </row>
    <row r="4154" ht="12.75">
      <c r="L4154" s="15"/>
    </row>
    <row r="4155" ht="12.75">
      <c r="L4155" s="15"/>
    </row>
    <row r="4156" ht="12.75">
      <c r="L4156" s="15"/>
    </row>
    <row r="4157" ht="12.75">
      <c r="L4157" s="15"/>
    </row>
    <row r="4158" ht="12.75">
      <c r="L4158" s="15"/>
    </row>
    <row r="4159" ht="12.75">
      <c r="L4159" s="15"/>
    </row>
    <row r="4160" ht="12.75">
      <c r="L4160" s="15"/>
    </row>
    <row r="4161" ht="12.75">
      <c r="L4161" s="15"/>
    </row>
    <row r="4162" ht="12.75">
      <c r="L4162" s="15"/>
    </row>
    <row r="4163" ht="12.75">
      <c r="L4163" s="15"/>
    </row>
    <row r="4164" ht="12.75">
      <c r="L4164" s="15"/>
    </row>
    <row r="4165" ht="12.75">
      <c r="L4165" s="15"/>
    </row>
    <row r="4166" ht="12.75">
      <c r="L4166" s="15"/>
    </row>
    <row r="4167" ht="12.75">
      <c r="L4167" s="15"/>
    </row>
    <row r="4168" ht="12.75">
      <c r="L4168" s="15"/>
    </row>
    <row r="4169" ht="12.75">
      <c r="L4169" s="15"/>
    </row>
    <row r="4170" ht="12.75">
      <c r="L4170" s="15"/>
    </row>
    <row r="4171" ht="12.75">
      <c r="L4171" s="15"/>
    </row>
    <row r="4172" ht="12.75">
      <c r="L4172" s="15"/>
    </row>
    <row r="4173" ht="12.75">
      <c r="L4173" s="15"/>
    </row>
    <row r="4174" ht="12.75">
      <c r="L4174" s="15"/>
    </row>
    <row r="4175" ht="12.75">
      <c r="L4175" s="15"/>
    </row>
    <row r="4176" ht="12.75">
      <c r="L4176" s="15"/>
    </row>
    <row r="4177" ht="12.75">
      <c r="L4177" s="15"/>
    </row>
    <row r="4178" ht="12.75">
      <c r="L4178" s="15"/>
    </row>
    <row r="4179" ht="12.75">
      <c r="L4179" s="15"/>
    </row>
    <row r="4180" ht="12.75">
      <c r="L4180" s="15"/>
    </row>
    <row r="4181" ht="12.75">
      <c r="L4181" s="15"/>
    </row>
    <row r="4182" ht="12.75">
      <c r="L4182" s="15"/>
    </row>
    <row r="4183" ht="12.75">
      <c r="L4183" s="15"/>
    </row>
    <row r="4184" ht="12.75">
      <c r="L4184" s="15"/>
    </row>
    <row r="4185" ht="12.75">
      <c r="L4185" s="15"/>
    </row>
    <row r="4186" ht="12.75">
      <c r="L4186" s="15"/>
    </row>
    <row r="4187" ht="12.75">
      <c r="L4187" s="15"/>
    </row>
    <row r="4188" ht="12.75">
      <c r="L4188" s="15"/>
    </row>
    <row r="4189" ht="12.75">
      <c r="L4189" s="15"/>
    </row>
    <row r="4190" ht="12.75">
      <c r="L4190" s="15"/>
    </row>
    <row r="4191" ht="12.75">
      <c r="L4191" s="15"/>
    </row>
    <row r="4192" ht="12.75">
      <c r="L4192" s="15"/>
    </row>
    <row r="4193" ht="12.75">
      <c r="L4193" s="15"/>
    </row>
    <row r="4194" ht="12.75">
      <c r="L4194" s="15"/>
    </row>
    <row r="4195" ht="12.75">
      <c r="L4195" s="15"/>
    </row>
    <row r="4196" ht="12.75">
      <c r="L4196" s="15"/>
    </row>
    <row r="4197" ht="12.75">
      <c r="L4197" s="15"/>
    </row>
    <row r="4198" ht="12.75">
      <c r="L4198" s="15"/>
    </row>
    <row r="4199" ht="12.75">
      <c r="L4199" s="15"/>
    </row>
    <row r="4200" ht="12.75">
      <c r="L4200" s="15"/>
    </row>
    <row r="4201" ht="12.75">
      <c r="L4201" s="15"/>
    </row>
    <row r="4202" ht="12.75">
      <c r="L4202" s="15"/>
    </row>
    <row r="4203" ht="12.75">
      <c r="L4203" s="15"/>
    </row>
    <row r="4204" ht="12.75">
      <c r="L4204" s="15"/>
    </row>
    <row r="4205" ht="12.75">
      <c r="L4205" s="15"/>
    </row>
    <row r="4206" ht="12.75">
      <c r="L4206" s="15"/>
    </row>
    <row r="4207" ht="12.75">
      <c r="L4207" s="15"/>
    </row>
    <row r="4208" ht="12.75">
      <c r="L4208" s="15"/>
    </row>
    <row r="4209" ht="12.75">
      <c r="L4209" s="15"/>
    </row>
    <row r="4210" ht="12.75">
      <c r="L4210" s="15"/>
    </row>
    <row r="4211" ht="12.75">
      <c r="L4211" s="15"/>
    </row>
    <row r="4212" ht="12.75">
      <c r="L4212" s="15"/>
    </row>
    <row r="4213" ht="12.75">
      <c r="L4213" s="15"/>
    </row>
    <row r="4214" ht="12.75">
      <c r="L4214" s="15"/>
    </row>
    <row r="4215" ht="12.75">
      <c r="L4215" s="15"/>
    </row>
    <row r="4216" ht="12.75">
      <c r="L4216" s="15"/>
    </row>
    <row r="4217" ht="12.75">
      <c r="L4217" s="15"/>
    </row>
    <row r="4218" ht="12.75">
      <c r="L4218" s="15"/>
    </row>
    <row r="4219" ht="12.75">
      <c r="L4219" s="15"/>
    </row>
    <row r="4220" ht="12.75">
      <c r="L4220" s="15"/>
    </row>
    <row r="4221" ht="12.75">
      <c r="L4221" s="15"/>
    </row>
    <row r="4222" ht="12.75">
      <c r="L4222" s="15"/>
    </row>
    <row r="4223" ht="12.75">
      <c r="L4223" s="15"/>
    </row>
    <row r="4224" ht="12.75">
      <c r="L4224" s="15"/>
    </row>
    <row r="4225" ht="12.75">
      <c r="L4225" s="15"/>
    </row>
    <row r="4226" ht="12.75">
      <c r="L4226" s="15"/>
    </row>
    <row r="4227" ht="12.75">
      <c r="L4227" s="15"/>
    </row>
    <row r="4228" ht="12.75">
      <c r="L4228" s="15"/>
    </row>
    <row r="4229" ht="12.75">
      <c r="L4229" s="15"/>
    </row>
    <row r="4230" ht="12.75">
      <c r="L4230" s="15"/>
    </row>
    <row r="4231" ht="12.75">
      <c r="L4231" s="15"/>
    </row>
    <row r="4232" ht="12.75">
      <c r="L4232" s="15"/>
    </row>
    <row r="4233" ht="12.75">
      <c r="L4233" s="15"/>
    </row>
    <row r="4234" ht="12.75">
      <c r="L4234" s="15"/>
    </row>
    <row r="4235" ht="12.75">
      <c r="L4235" s="15"/>
    </row>
    <row r="4236" ht="12.75">
      <c r="L4236" s="15"/>
    </row>
    <row r="4237" ht="12.75">
      <c r="L4237" s="15"/>
    </row>
    <row r="4238" ht="12.75">
      <c r="L4238" s="15"/>
    </row>
    <row r="4239" ht="12.75">
      <c r="L4239" s="15"/>
    </row>
    <row r="4240" ht="12.75">
      <c r="L4240" s="15"/>
    </row>
    <row r="4241" ht="12.75">
      <c r="L4241" s="15"/>
    </row>
    <row r="4242" ht="12.75">
      <c r="L4242" s="15"/>
    </row>
    <row r="4243" ht="12.75">
      <c r="L4243" s="15"/>
    </row>
    <row r="4244" ht="12.75">
      <c r="L4244" s="15"/>
    </row>
    <row r="4245" ht="12.75">
      <c r="L4245" s="15"/>
    </row>
    <row r="4246" ht="12.75">
      <c r="L4246" s="15"/>
    </row>
    <row r="4247" ht="12.75">
      <c r="L4247" s="15"/>
    </row>
    <row r="4248" ht="12.75">
      <c r="L4248" s="15"/>
    </row>
    <row r="4249" ht="12.75">
      <c r="L4249" s="15"/>
    </row>
    <row r="4250" ht="12.75">
      <c r="L4250" s="15"/>
    </row>
    <row r="4251" ht="12.75">
      <c r="L4251" s="15"/>
    </row>
    <row r="4252" ht="12.75">
      <c r="L4252" s="15"/>
    </row>
    <row r="4253" ht="12.75">
      <c r="L4253" s="15"/>
    </row>
    <row r="4254" ht="12.75">
      <c r="L4254" s="15"/>
    </row>
    <row r="4255" ht="12.75">
      <c r="L4255" s="15"/>
    </row>
    <row r="4256" ht="12.75">
      <c r="L4256" s="15"/>
    </row>
    <row r="4257" ht="12.75">
      <c r="L4257" s="15"/>
    </row>
    <row r="4258" ht="12.75">
      <c r="L4258" s="15"/>
    </row>
    <row r="4259" ht="12.75">
      <c r="L4259" s="15"/>
    </row>
    <row r="4260" ht="12.75">
      <c r="L4260" s="15"/>
    </row>
    <row r="4261" ht="12.75">
      <c r="L4261" s="15"/>
    </row>
    <row r="4262" ht="12.75">
      <c r="L4262" s="15"/>
    </row>
    <row r="4263" ht="12.75">
      <c r="L4263" s="15"/>
    </row>
    <row r="4264" ht="12.75">
      <c r="L4264" s="15"/>
    </row>
    <row r="4265" ht="12.75">
      <c r="L4265" s="15"/>
    </row>
    <row r="4266" ht="12.75">
      <c r="L4266" s="15"/>
    </row>
    <row r="4267" ht="12.75">
      <c r="L4267" s="15"/>
    </row>
    <row r="4268" ht="12.75">
      <c r="L4268" s="15"/>
    </row>
    <row r="4269" ht="12.75">
      <c r="L4269" s="15"/>
    </row>
    <row r="4270" ht="12.75">
      <c r="L4270" s="15"/>
    </row>
    <row r="4271" ht="12.75">
      <c r="L4271" s="15"/>
    </row>
    <row r="4272" ht="12.75">
      <c r="L4272" s="15"/>
    </row>
    <row r="4273" ht="12.75">
      <c r="L4273" s="15"/>
    </row>
    <row r="4274" ht="12.75">
      <c r="L4274" s="15"/>
    </row>
    <row r="4275" ht="12.75">
      <c r="L4275" s="15"/>
    </row>
    <row r="4276" ht="12.75">
      <c r="L4276" s="15"/>
    </row>
    <row r="4277" ht="12.75">
      <c r="L4277" s="15"/>
    </row>
    <row r="4278" ht="12.75">
      <c r="L4278" s="15"/>
    </row>
    <row r="4279" ht="12.75">
      <c r="L4279" s="15"/>
    </row>
    <row r="4280" ht="12.75">
      <c r="L4280" s="15"/>
    </row>
    <row r="4281" ht="12.75">
      <c r="L4281" s="15"/>
    </row>
    <row r="4282" ht="12.75">
      <c r="L4282" s="15"/>
    </row>
    <row r="4283" ht="12.75">
      <c r="L4283" s="15"/>
    </row>
    <row r="4284" ht="12.75">
      <c r="L4284" s="15"/>
    </row>
    <row r="4285" ht="12.75">
      <c r="L4285" s="15"/>
    </row>
    <row r="4286" ht="12.75">
      <c r="L4286" s="15"/>
    </row>
    <row r="4287" ht="12.75">
      <c r="L4287" s="15"/>
    </row>
    <row r="4288" ht="12.75">
      <c r="L4288" s="15"/>
    </row>
    <row r="4289" ht="12.75">
      <c r="L4289" s="15"/>
    </row>
    <row r="4290" ht="12.75">
      <c r="L4290" s="15"/>
    </row>
    <row r="4291" ht="12.75">
      <c r="L4291" s="15"/>
    </row>
    <row r="4292" ht="12.75">
      <c r="L4292" s="15"/>
    </row>
    <row r="4293" ht="12.75">
      <c r="L4293" s="15"/>
    </row>
    <row r="4294" ht="12.75">
      <c r="L4294" s="15"/>
    </row>
    <row r="4295" ht="12.75">
      <c r="L4295" s="15"/>
    </row>
    <row r="4296" ht="12.75">
      <c r="L4296" s="15"/>
    </row>
    <row r="4297" ht="12.75">
      <c r="L4297" s="15"/>
    </row>
    <row r="4298" ht="12.75">
      <c r="L4298" s="15"/>
    </row>
    <row r="4299" ht="12.75">
      <c r="L4299" s="15"/>
    </row>
    <row r="4300" ht="12.75">
      <c r="L4300" s="15"/>
    </row>
    <row r="4301" ht="12.75">
      <c r="L4301" s="15"/>
    </row>
    <row r="4302" ht="12.75">
      <c r="L4302" s="15"/>
    </row>
    <row r="4303" ht="12.75">
      <c r="L4303" s="15"/>
    </row>
    <row r="4304" ht="12.75">
      <c r="L4304" s="15"/>
    </row>
    <row r="4305" ht="12.75">
      <c r="L4305" s="15"/>
    </row>
    <row r="4306" ht="12.75">
      <c r="L4306" s="15"/>
    </row>
    <row r="4307" ht="12.75">
      <c r="L4307" s="15"/>
    </row>
    <row r="4308" ht="12.75">
      <c r="L4308" s="15"/>
    </row>
    <row r="4309" ht="12.75">
      <c r="L4309" s="15"/>
    </row>
    <row r="4310" ht="12.75">
      <c r="L4310" s="15"/>
    </row>
    <row r="4311" ht="12.75">
      <c r="L4311" s="15"/>
    </row>
    <row r="4312" ht="12.75">
      <c r="L4312" s="15"/>
    </row>
    <row r="4313" ht="12.75">
      <c r="L4313" s="15"/>
    </row>
    <row r="4314" ht="12.75">
      <c r="L4314" s="15"/>
    </row>
    <row r="4315" ht="12.75">
      <c r="L4315" s="15"/>
    </row>
    <row r="4316" ht="12.75">
      <c r="L4316" s="15"/>
    </row>
    <row r="4317" ht="12.75">
      <c r="L4317" s="15"/>
    </row>
    <row r="4318" ht="12.75">
      <c r="L4318" s="15"/>
    </row>
    <row r="4319" ht="12.75">
      <c r="L4319" s="15"/>
    </row>
    <row r="4320" ht="12.75">
      <c r="L4320" s="15"/>
    </row>
    <row r="4321" ht="12.75">
      <c r="L4321" s="15"/>
    </row>
    <row r="4322" ht="12.75">
      <c r="L4322" s="15"/>
    </row>
    <row r="4323" ht="12.75">
      <c r="L4323" s="15"/>
    </row>
    <row r="4324" ht="12.75">
      <c r="L4324" s="15"/>
    </row>
    <row r="4325" ht="12.75">
      <c r="L4325" s="15"/>
    </row>
    <row r="4326" ht="12.75">
      <c r="L4326" s="15"/>
    </row>
    <row r="4327" ht="12.75">
      <c r="L4327" s="15"/>
    </row>
    <row r="4328" ht="12.75">
      <c r="L4328" s="15"/>
    </row>
    <row r="4329" ht="12.75">
      <c r="L4329" s="15"/>
    </row>
    <row r="4330" ht="12.75">
      <c r="L4330" s="15"/>
    </row>
    <row r="4331" ht="12.75">
      <c r="L4331" s="15"/>
    </row>
    <row r="4332" ht="12.75">
      <c r="L4332" s="15"/>
    </row>
    <row r="4333" ht="12.75">
      <c r="L4333" s="15"/>
    </row>
    <row r="4334" ht="12.75">
      <c r="L4334" s="15"/>
    </row>
    <row r="4335" ht="12.75">
      <c r="L4335" s="15"/>
    </row>
    <row r="4336" ht="12.75">
      <c r="L4336" s="15"/>
    </row>
    <row r="4337" ht="12.75">
      <c r="L4337" s="15"/>
    </row>
    <row r="4338" ht="12.75">
      <c r="L4338" s="15"/>
    </row>
    <row r="4339" ht="12.75">
      <c r="L4339" s="15"/>
    </row>
    <row r="4340" ht="12.75">
      <c r="L4340" s="15"/>
    </row>
    <row r="4341" ht="12.75">
      <c r="L4341" s="15"/>
    </row>
    <row r="4342" ht="12.75">
      <c r="L4342" s="15"/>
    </row>
    <row r="4343" ht="12.75">
      <c r="L4343" s="15"/>
    </row>
    <row r="4344" ht="12.75">
      <c r="L4344" s="15"/>
    </row>
    <row r="4345" ht="12.75">
      <c r="L4345" s="15"/>
    </row>
    <row r="4346" ht="12.75">
      <c r="L4346" s="15"/>
    </row>
    <row r="4347" ht="12.75">
      <c r="L4347" s="15"/>
    </row>
    <row r="4348" ht="12.75">
      <c r="L4348" s="15"/>
    </row>
    <row r="4349" ht="12.75">
      <c r="L4349" s="15"/>
    </row>
    <row r="4350" ht="12.75">
      <c r="L4350" s="15"/>
    </row>
    <row r="4351" ht="12.75">
      <c r="L4351" s="15"/>
    </row>
    <row r="4352" ht="12.75">
      <c r="L4352" s="15"/>
    </row>
    <row r="4353" ht="12.75">
      <c r="L4353" s="15"/>
    </row>
    <row r="4354" ht="12.75">
      <c r="L4354" s="15"/>
    </row>
    <row r="4355" ht="12.75">
      <c r="L4355" s="15"/>
    </row>
    <row r="4356" ht="12.75">
      <c r="L4356" s="15"/>
    </row>
    <row r="4357" ht="12.75">
      <c r="L4357" s="15"/>
    </row>
    <row r="4358" ht="12.75">
      <c r="L4358" s="15"/>
    </row>
    <row r="4359" ht="12.75">
      <c r="L4359" s="15"/>
    </row>
    <row r="4360" ht="12.75">
      <c r="L4360" s="15"/>
    </row>
    <row r="4361" ht="12.75">
      <c r="L4361" s="15"/>
    </row>
    <row r="4362" ht="12.75">
      <c r="L4362" s="15"/>
    </row>
    <row r="4363" ht="12.75">
      <c r="L4363" s="15"/>
    </row>
    <row r="4364" ht="12.75">
      <c r="L4364" s="15"/>
    </row>
    <row r="4365" ht="12.75">
      <c r="L4365" s="15"/>
    </row>
    <row r="4366" ht="12.75">
      <c r="L4366" s="15"/>
    </row>
    <row r="4367" ht="12.75">
      <c r="L4367" s="15"/>
    </row>
    <row r="4368" ht="12.75">
      <c r="L4368" s="15"/>
    </row>
    <row r="4369" ht="12.75">
      <c r="L4369" s="15"/>
    </row>
    <row r="4370" ht="12.75">
      <c r="L4370" s="15"/>
    </row>
    <row r="4371" ht="12.75">
      <c r="L4371" s="15"/>
    </row>
    <row r="4372" ht="12.75">
      <c r="L4372" s="15"/>
    </row>
    <row r="4373" ht="12.75">
      <c r="L4373" s="15"/>
    </row>
    <row r="4374" ht="12.75">
      <c r="L4374" s="15"/>
    </row>
    <row r="4375" ht="12.75">
      <c r="L4375" s="15"/>
    </row>
    <row r="4376" ht="12.75">
      <c r="L4376" s="15"/>
    </row>
    <row r="4377" ht="12.75">
      <c r="L4377" s="15"/>
    </row>
    <row r="4378" ht="12.75">
      <c r="L4378" s="15"/>
    </row>
    <row r="4379" ht="12.75">
      <c r="L4379" s="15"/>
    </row>
    <row r="4380" ht="12.75">
      <c r="L4380" s="15"/>
    </row>
    <row r="4381" ht="12.75">
      <c r="L4381" s="15"/>
    </row>
    <row r="4382" ht="12.75">
      <c r="L4382" s="15"/>
    </row>
    <row r="4383" ht="12.75">
      <c r="L4383" s="15"/>
    </row>
    <row r="4384" ht="12.75">
      <c r="L4384" s="15"/>
    </row>
    <row r="4385" ht="12.75">
      <c r="L4385" s="15"/>
    </row>
    <row r="4386" ht="12.75">
      <c r="L4386" s="15"/>
    </row>
    <row r="4387" ht="12.75">
      <c r="L4387" s="15"/>
    </row>
    <row r="4388" ht="12.75">
      <c r="L4388" s="15"/>
    </row>
    <row r="4389" ht="12.75">
      <c r="L4389" s="15"/>
    </row>
    <row r="4390" ht="12.75">
      <c r="L4390" s="15"/>
    </row>
    <row r="4391" ht="12.75">
      <c r="L4391" s="15"/>
    </row>
    <row r="4392" ht="12.75">
      <c r="L4392" s="15"/>
    </row>
    <row r="4393" ht="12.75">
      <c r="L4393" s="15"/>
    </row>
    <row r="4394" ht="12.75">
      <c r="L4394" s="15"/>
    </row>
    <row r="4395" ht="12.75">
      <c r="L4395" s="15"/>
    </row>
    <row r="4396" ht="12.75">
      <c r="L4396" s="15"/>
    </row>
    <row r="4397" ht="12.75">
      <c r="L4397" s="15"/>
    </row>
    <row r="4398" ht="12.75">
      <c r="L4398" s="15"/>
    </row>
    <row r="4399" ht="12.75">
      <c r="L4399" s="15"/>
    </row>
    <row r="4400" ht="12.75">
      <c r="L4400" s="15"/>
    </row>
    <row r="4401" ht="12.75">
      <c r="L4401" s="15"/>
    </row>
    <row r="4402" ht="12.75">
      <c r="L4402" s="15"/>
    </row>
    <row r="4403" ht="12.75">
      <c r="L4403" s="15"/>
    </row>
    <row r="4404" ht="12.75">
      <c r="L4404" s="15"/>
    </row>
    <row r="4405" ht="12.75">
      <c r="L4405" s="15"/>
    </row>
    <row r="4406" ht="12.75">
      <c r="L4406" s="15"/>
    </row>
    <row r="4407" ht="12.75">
      <c r="L4407" s="15"/>
    </row>
    <row r="4408" ht="12.75">
      <c r="L4408" s="15"/>
    </row>
    <row r="4409" ht="12.75">
      <c r="L4409" s="15"/>
    </row>
    <row r="4410" ht="12.75">
      <c r="L4410" s="15"/>
    </row>
    <row r="4411" ht="12.75">
      <c r="L4411" s="15"/>
    </row>
    <row r="4412" ht="12.75">
      <c r="L4412" s="15"/>
    </row>
    <row r="4413" ht="12.75">
      <c r="L4413" s="15"/>
    </row>
    <row r="4414" ht="12.75">
      <c r="L4414" s="15"/>
    </row>
    <row r="4415" ht="12.75">
      <c r="L4415" s="15"/>
    </row>
    <row r="4416" ht="12.75">
      <c r="L4416" s="15"/>
    </row>
    <row r="4417" ht="12.75">
      <c r="L4417" s="15"/>
    </row>
    <row r="4418" ht="12.75">
      <c r="L4418" s="15"/>
    </row>
    <row r="4419" ht="12.75">
      <c r="L4419" s="15"/>
    </row>
    <row r="4420" ht="12.75">
      <c r="L4420" s="15"/>
    </row>
    <row r="4421" ht="12.75">
      <c r="L4421" s="15"/>
    </row>
    <row r="4422" ht="12.75">
      <c r="L4422" s="15"/>
    </row>
    <row r="4423" ht="12.75">
      <c r="L4423" s="15"/>
    </row>
    <row r="4424" ht="12.75">
      <c r="L4424" s="15"/>
    </row>
    <row r="4425" ht="12.75">
      <c r="L4425" s="15"/>
    </row>
    <row r="4426" ht="12.75">
      <c r="L4426" s="15"/>
    </row>
    <row r="4427" ht="12.75">
      <c r="L4427" s="15"/>
    </row>
    <row r="4428" ht="12.75">
      <c r="L4428" s="15"/>
    </row>
    <row r="4429" ht="12.75">
      <c r="L4429" s="15"/>
    </row>
    <row r="4430" ht="12.75">
      <c r="L4430" s="15"/>
    </row>
    <row r="4431" ht="12.75">
      <c r="L4431" s="15"/>
    </row>
    <row r="4432" ht="12.75">
      <c r="L4432" s="15"/>
    </row>
    <row r="4433" ht="12.75">
      <c r="L4433" s="15"/>
    </row>
    <row r="4434" ht="12.75">
      <c r="L4434" s="15"/>
    </row>
    <row r="4435" ht="12.75">
      <c r="L4435" s="15"/>
    </row>
    <row r="4436" ht="12.75">
      <c r="L4436" s="15"/>
    </row>
    <row r="4437" ht="12.75">
      <c r="L4437" s="15"/>
    </row>
    <row r="4438" ht="12.75">
      <c r="L4438" s="15"/>
    </row>
    <row r="4439" ht="12.75">
      <c r="L4439" s="15"/>
    </row>
    <row r="4440" ht="12.75">
      <c r="L4440" s="15"/>
    </row>
    <row r="4441" ht="12.75">
      <c r="L4441" s="15"/>
    </row>
    <row r="4442" ht="12.75">
      <c r="L4442" s="15"/>
    </row>
    <row r="4443" ht="12.75">
      <c r="L4443" s="15"/>
    </row>
    <row r="4444" ht="12.75">
      <c r="L4444" s="15"/>
    </row>
    <row r="4445" ht="12.75">
      <c r="L4445" s="15"/>
    </row>
    <row r="4446" ht="12.75">
      <c r="L4446" s="15"/>
    </row>
    <row r="4447" ht="12.75">
      <c r="L4447" s="15"/>
    </row>
    <row r="4448" ht="12.75">
      <c r="L4448" s="15"/>
    </row>
    <row r="4449" ht="12.75">
      <c r="L4449" s="15"/>
    </row>
    <row r="4450" ht="12.75">
      <c r="L4450" s="15"/>
    </row>
    <row r="4451" ht="12.75">
      <c r="L4451" s="15"/>
    </row>
    <row r="4452" ht="12.75">
      <c r="L4452" s="15"/>
    </row>
    <row r="4453" ht="12.75">
      <c r="L4453" s="15"/>
    </row>
    <row r="4454" ht="12.75">
      <c r="L4454" s="15"/>
    </row>
    <row r="4455" ht="12.75">
      <c r="L4455" s="15"/>
    </row>
    <row r="4456" ht="12.75">
      <c r="L4456" s="15"/>
    </row>
    <row r="4457" ht="12.75">
      <c r="L4457" s="15"/>
    </row>
    <row r="4458" ht="12.75">
      <c r="L4458" s="15"/>
    </row>
    <row r="4459" ht="12.75">
      <c r="L4459" s="15"/>
    </row>
    <row r="4460" ht="12.75">
      <c r="L4460" s="15"/>
    </row>
    <row r="4461" ht="12.75">
      <c r="L4461" s="15"/>
    </row>
    <row r="4462" ht="12.75">
      <c r="L4462" s="15"/>
    </row>
    <row r="4463" ht="12.75">
      <c r="L4463" s="15"/>
    </row>
    <row r="4464" ht="12.75">
      <c r="L4464" s="15"/>
    </row>
    <row r="4465" ht="12.75">
      <c r="L4465" s="15"/>
    </row>
    <row r="4466" ht="12.75">
      <c r="L4466" s="15"/>
    </row>
    <row r="4467" ht="12.75">
      <c r="L4467" s="15"/>
    </row>
    <row r="4468" ht="12.75">
      <c r="L4468" s="15"/>
    </row>
    <row r="4469" ht="12.75">
      <c r="L4469" s="15"/>
    </row>
    <row r="4470" ht="12.75">
      <c r="L4470" s="15"/>
    </row>
    <row r="4471" ht="12.75">
      <c r="L4471" s="15"/>
    </row>
    <row r="4472" ht="12.75">
      <c r="L4472" s="15"/>
    </row>
    <row r="4473" ht="12.75">
      <c r="L4473" s="15"/>
    </row>
    <row r="4474" ht="12.75">
      <c r="L4474" s="15"/>
    </row>
    <row r="4475" ht="12.75">
      <c r="L4475" s="15"/>
    </row>
    <row r="4476" ht="12.75">
      <c r="L4476" s="15"/>
    </row>
    <row r="4477" ht="12.75">
      <c r="L4477" s="15"/>
    </row>
    <row r="4478" ht="12.75">
      <c r="L4478" s="15"/>
    </row>
    <row r="4479" ht="12.75">
      <c r="L4479" s="15"/>
    </row>
    <row r="4480" ht="12.75">
      <c r="L4480" s="15"/>
    </row>
    <row r="4481" ht="12.75">
      <c r="L4481" s="15"/>
    </row>
    <row r="4482" ht="12.75">
      <c r="L4482" s="15"/>
    </row>
    <row r="4483" ht="12.75">
      <c r="L4483" s="15"/>
    </row>
    <row r="4484" ht="12.75">
      <c r="L4484" s="15"/>
    </row>
    <row r="4485" ht="12.75">
      <c r="L4485" s="15"/>
    </row>
    <row r="4486" ht="12.75">
      <c r="L4486" s="15"/>
    </row>
    <row r="4487" ht="12.75">
      <c r="L4487" s="15"/>
    </row>
    <row r="4488" ht="12.75">
      <c r="L4488" s="15"/>
    </row>
    <row r="4489" ht="12.75">
      <c r="L4489" s="15"/>
    </row>
    <row r="4490" ht="12.75">
      <c r="L4490" s="15"/>
    </row>
    <row r="4491" ht="12.75">
      <c r="L4491" s="15"/>
    </row>
    <row r="4492" ht="12.75">
      <c r="L4492" s="15"/>
    </row>
    <row r="4493" ht="12.75">
      <c r="L4493" s="15"/>
    </row>
    <row r="4494" ht="12.75">
      <c r="L4494" s="15"/>
    </row>
    <row r="4495" ht="12.75">
      <c r="L4495" s="15"/>
    </row>
    <row r="4496" ht="12.75">
      <c r="L4496" s="15"/>
    </row>
    <row r="4497" ht="12.75">
      <c r="L4497" s="15"/>
    </row>
    <row r="4498" ht="12.75">
      <c r="L4498" s="15"/>
    </row>
    <row r="4499" ht="12.75">
      <c r="L4499" s="15"/>
    </row>
    <row r="4500" ht="12.75">
      <c r="L4500" s="15"/>
    </row>
    <row r="4501" ht="12.75">
      <c r="L4501" s="15"/>
    </row>
    <row r="4502" ht="12.75">
      <c r="L4502" s="15"/>
    </row>
    <row r="4503" ht="12.75">
      <c r="L4503" s="15"/>
    </row>
    <row r="4504" ht="12.75">
      <c r="L4504" s="15"/>
    </row>
    <row r="4505" ht="12.75">
      <c r="L4505" s="15"/>
    </row>
    <row r="4506" ht="12.75">
      <c r="L4506" s="15"/>
    </row>
    <row r="4507" ht="12.75">
      <c r="L4507" s="15"/>
    </row>
    <row r="4508" ht="12.75">
      <c r="L4508" s="15"/>
    </row>
    <row r="4509" ht="12.75">
      <c r="L4509" s="15"/>
    </row>
    <row r="4510" ht="12.75">
      <c r="L4510" s="15"/>
    </row>
    <row r="4511" ht="12.75">
      <c r="L4511" s="15"/>
    </row>
    <row r="4512" ht="12.75">
      <c r="L4512" s="15"/>
    </row>
    <row r="4513" ht="12.75">
      <c r="L4513" s="15"/>
    </row>
    <row r="4514" ht="12.75">
      <c r="L4514" s="15"/>
    </row>
    <row r="4515" ht="12.75">
      <c r="L4515" s="15"/>
    </row>
    <row r="4516" ht="12.75">
      <c r="L4516" s="15"/>
    </row>
    <row r="4517" ht="12.75">
      <c r="L4517" s="15"/>
    </row>
    <row r="4518" ht="12.75">
      <c r="L4518" s="15"/>
    </row>
    <row r="4519" ht="12.75">
      <c r="L4519" s="15"/>
    </row>
    <row r="4520" ht="12.75">
      <c r="L4520" s="15"/>
    </row>
    <row r="4521" ht="12.75">
      <c r="L4521" s="15"/>
    </row>
    <row r="4522" ht="12.75">
      <c r="L4522" s="15"/>
    </row>
    <row r="4523" ht="12.75">
      <c r="L4523" s="15"/>
    </row>
    <row r="4524" ht="12.75">
      <c r="L4524" s="15"/>
    </row>
    <row r="4525" ht="12.75">
      <c r="L4525" s="15"/>
    </row>
    <row r="4526" ht="12.75">
      <c r="L4526" s="15"/>
    </row>
    <row r="4527" ht="12.75">
      <c r="L4527" s="15"/>
    </row>
    <row r="4528" ht="12.75">
      <c r="L4528" s="15"/>
    </row>
    <row r="4529" ht="12.75">
      <c r="L4529" s="15"/>
    </row>
    <row r="4530" ht="12.75">
      <c r="L4530" s="15"/>
    </row>
    <row r="4531" ht="12.75">
      <c r="L4531" s="15"/>
    </row>
    <row r="4532" ht="12.75">
      <c r="L4532" s="15"/>
    </row>
    <row r="4533" ht="12.75">
      <c r="L4533" s="15"/>
    </row>
    <row r="4534" ht="12.75">
      <c r="L4534" s="15"/>
    </row>
    <row r="4535" ht="12.75">
      <c r="L4535" s="15"/>
    </row>
    <row r="4536" ht="12.75">
      <c r="L4536" s="15"/>
    </row>
    <row r="4537" ht="12.75">
      <c r="L4537" s="15"/>
    </row>
    <row r="4538" ht="12.75">
      <c r="L4538" s="15"/>
    </row>
    <row r="4539" ht="12.75">
      <c r="L4539" s="15"/>
    </row>
    <row r="4540" ht="12.75">
      <c r="L4540" s="15"/>
    </row>
    <row r="4541" ht="12.75">
      <c r="L4541" s="15"/>
    </row>
    <row r="4542" ht="12.75">
      <c r="L4542" s="15"/>
    </row>
    <row r="4543" ht="12.75">
      <c r="L4543" s="15"/>
    </row>
    <row r="4544" ht="12.75">
      <c r="L4544" s="15"/>
    </row>
    <row r="4545" ht="12.75">
      <c r="L4545" s="15"/>
    </row>
    <row r="4546" ht="12.75">
      <c r="L4546" s="15"/>
    </row>
    <row r="4547" ht="12.75">
      <c r="L4547" s="15"/>
    </row>
    <row r="4548" ht="12.75">
      <c r="L4548" s="15"/>
    </row>
    <row r="4549" ht="12.75">
      <c r="L4549" s="15"/>
    </row>
    <row r="4550" ht="12.75">
      <c r="L4550" s="15"/>
    </row>
    <row r="4551" ht="12.75">
      <c r="L4551" s="15"/>
    </row>
    <row r="4552" ht="12.75">
      <c r="L4552" s="15"/>
    </row>
    <row r="4553" ht="12.75">
      <c r="L4553" s="15"/>
    </row>
    <row r="4554" ht="12.75">
      <c r="L4554" s="15"/>
    </row>
    <row r="4555" ht="12.75">
      <c r="L4555" s="15"/>
    </row>
    <row r="4556" ht="12.75">
      <c r="L4556" s="15"/>
    </row>
    <row r="4557" ht="12.75">
      <c r="L4557" s="15"/>
    </row>
    <row r="4558" ht="12.75">
      <c r="L4558" s="15"/>
    </row>
    <row r="4559" ht="12.75">
      <c r="L4559" s="15"/>
    </row>
    <row r="4560" ht="12.75">
      <c r="L4560" s="15"/>
    </row>
    <row r="4561" ht="12.75">
      <c r="L4561" s="15"/>
    </row>
    <row r="4562" ht="12.75">
      <c r="L4562" s="15"/>
    </row>
    <row r="4563" ht="12.75">
      <c r="L4563" s="15"/>
    </row>
    <row r="4564" ht="12.75">
      <c r="L4564" s="15"/>
    </row>
    <row r="4565" ht="12.75">
      <c r="L4565" s="15"/>
    </row>
    <row r="4566" ht="12.75">
      <c r="L4566" s="15"/>
    </row>
    <row r="4567" ht="12.75">
      <c r="L4567" s="15"/>
    </row>
    <row r="4568" ht="12.75">
      <c r="L4568" s="15"/>
    </row>
    <row r="4569" ht="12.75">
      <c r="L4569" s="15"/>
    </row>
    <row r="4570" ht="12.75">
      <c r="L4570" s="15"/>
    </row>
    <row r="4571" ht="12.75">
      <c r="L4571" s="15"/>
    </row>
    <row r="4572" ht="12.75">
      <c r="L4572" s="15"/>
    </row>
    <row r="4573" ht="12.75">
      <c r="L4573" s="15"/>
    </row>
    <row r="4574" ht="12.75">
      <c r="L4574" s="15"/>
    </row>
    <row r="4575" ht="12.75">
      <c r="L4575" s="15"/>
    </row>
    <row r="4576" ht="12.75">
      <c r="L4576" s="15"/>
    </row>
    <row r="4577" ht="12.75">
      <c r="L4577" s="15"/>
    </row>
    <row r="4578" ht="12.75">
      <c r="L4578" s="15"/>
    </row>
    <row r="4579" ht="12.75">
      <c r="L4579" s="15"/>
    </row>
    <row r="4580" ht="12.75">
      <c r="L4580" s="15"/>
    </row>
    <row r="4581" ht="12.75">
      <c r="L4581" s="15"/>
    </row>
    <row r="4582" ht="12.75">
      <c r="L4582" s="15"/>
    </row>
    <row r="4583" ht="12.75">
      <c r="L4583" s="15"/>
    </row>
    <row r="4584" ht="12.75">
      <c r="L4584" s="15"/>
    </row>
    <row r="4585" ht="12.75">
      <c r="L4585" s="15"/>
    </row>
    <row r="4586" ht="12.75">
      <c r="L4586" s="15"/>
    </row>
    <row r="4587" ht="12.75">
      <c r="L4587" s="15"/>
    </row>
    <row r="4588" ht="12.75">
      <c r="L4588" s="15"/>
    </row>
    <row r="4589" ht="12.75">
      <c r="L4589" s="15"/>
    </row>
    <row r="4590" ht="12.75">
      <c r="L4590" s="15"/>
    </row>
    <row r="4591" ht="12.75">
      <c r="L4591" s="15"/>
    </row>
    <row r="4592" ht="12.75">
      <c r="L4592" s="15"/>
    </row>
    <row r="4593" ht="12.75">
      <c r="L4593" s="15"/>
    </row>
    <row r="4594" ht="12.75">
      <c r="L4594" s="15"/>
    </row>
    <row r="4595" ht="12.75">
      <c r="L4595" s="15"/>
    </row>
    <row r="4596" ht="12.75">
      <c r="L4596" s="15"/>
    </row>
    <row r="4597" ht="12.75">
      <c r="L4597" s="15"/>
    </row>
    <row r="4598" ht="12.75">
      <c r="L4598" s="15"/>
    </row>
    <row r="4599" ht="12.75">
      <c r="L4599" s="15"/>
    </row>
    <row r="4600" ht="12.75">
      <c r="L4600" s="15"/>
    </row>
    <row r="4601" ht="12.75">
      <c r="L4601" s="15"/>
    </row>
    <row r="4602" ht="12.75">
      <c r="L4602" s="15"/>
    </row>
    <row r="4603" ht="12.75">
      <c r="L4603" s="15"/>
    </row>
    <row r="4604" ht="12.75">
      <c r="L4604" s="15"/>
    </row>
    <row r="4605" ht="12.75">
      <c r="L4605" s="15"/>
    </row>
    <row r="4606" ht="12.75">
      <c r="L4606" s="15"/>
    </row>
    <row r="4607" ht="12.75">
      <c r="L4607" s="15"/>
    </row>
    <row r="4608" ht="12.75">
      <c r="L4608" s="15"/>
    </row>
    <row r="4609" ht="12.75">
      <c r="L4609" s="15"/>
    </row>
    <row r="4610" ht="12.75">
      <c r="L4610" s="15"/>
    </row>
    <row r="4611" ht="12.75">
      <c r="L4611" s="15"/>
    </row>
    <row r="4612" ht="12.75">
      <c r="L4612" s="15"/>
    </row>
    <row r="4613" ht="12.75">
      <c r="L4613" s="15"/>
    </row>
    <row r="4614" ht="12.75">
      <c r="L4614" s="15"/>
    </row>
    <row r="4615" ht="12.75">
      <c r="L4615" s="15"/>
    </row>
    <row r="4616" ht="12.75">
      <c r="L4616" s="15"/>
    </row>
    <row r="4617" ht="12.75">
      <c r="L4617" s="15"/>
    </row>
    <row r="4618" ht="12.75">
      <c r="L4618" s="15"/>
    </row>
    <row r="4619" ht="12.75">
      <c r="L4619" s="15"/>
    </row>
    <row r="4620" ht="12.75">
      <c r="L4620" s="15"/>
    </row>
    <row r="4621" ht="12.75">
      <c r="L4621" s="15"/>
    </row>
    <row r="4622" ht="12.75">
      <c r="L4622" s="15"/>
    </row>
    <row r="4623" ht="12.75">
      <c r="L4623" s="15"/>
    </row>
    <row r="4624" ht="12.75">
      <c r="L4624" s="15"/>
    </row>
    <row r="4625" ht="12.75">
      <c r="L4625" s="15"/>
    </row>
    <row r="4626" ht="12.75">
      <c r="L4626" s="15"/>
    </row>
    <row r="4627" ht="12.75">
      <c r="L4627" s="15"/>
    </row>
    <row r="4628" ht="12.75">
      <c r="L4628" s="15"/>
    </row>
    <row r="4629" ht="12.75">
      <c r="L4629" s="15"/>
    </row>
    <row r="4630" ht="12.75">
      <c r="L4630" s="15"/>
    </row>
    <row r="4631" ht="12.75">
      <c r="L4631" s="15"/>
    </row>
    <row r="4632" ht="12.75">
      <c r="L4632" s="15"/>
    </row>
    <row r="4633" ht="12.75">
      <c r="L4633" s="15"/>
    </row>
    <row r="4634" ht="12.75">
      <c r="L4634" s="15"/>
    </row>
    <row r="4635" ht="12.75">
      <c r="L4635" s="15"/>
    </row>
    <row r="4636" ht="12.75">
      <c r="L4636" s="15"/>
    </row>
    <row r="4637" ht="12.75">
      <c r="L4637" s="15"/>
    </row>
    <row r="4638" ht="12.75">
      <c r="L4638" s="15"/>
    </row>
    <row r="4639" ht="12.75">
      <c r="L4639" s="15"/>
    </row>
    <row r="4640" ht="12.75">
      <c r="L4640" s="15"/>
    </row>
    <row r="4641" ht="12.75">
      <c r="L4641" s="15"/>
    </row>
    <row r="4642" ht="12.75">
      <c r="L4642" s="15"/>
    </row>
    <row r="4643" ht="12.75">
      <c r="L4643" s="15"/>
    </row>
    <row r="4644" ht="12.75">
      <c r="L4644" s="15"/>
    </row>
    <row r="4645" ht="12.75">
      <c r="L4645" s="15"/>
    </row>
    <row r="4646" ht="12.75">
      <c r="L4646" s="15"/>
    </row>
    <row r="4647" ht="12.75">
      <c r="L4647" s="15"/>
    </row>
    <row r="4648" ht="12.75">
      <c r="L4648" s="15"/>
    </row>
    <row r="4649" ht="12.75">
      <c r="L4649" s="15"/>
    </row>
    <row r="4650" ht="12.75">
      <c r="L4650" s="15"/>
    </row>
    <row r="4651" ht="12.75">
      <c r="L4651" s="15"/>
    </row>
    <row r="4652" ht="12.75">
      <c r="L4652" s="15"/>
    </row>
    <row r="4653" ht="12.75">
      <c r="L4653" s="15"/>
    </row>
    <row r="4654" ht="12.75">
      <c r="L4654" s="15"/>
    </row>
    <row r="4655" ht="12.75">
      <c r="L4655" s="15"/>
    </row>
    <row r="4656" ht="12.75">
      <c r="L4656" s="15"/>
    </row>
    <row r="4657" ht="12.75">
      <c r="L4657" s="15"/>
    </row>
    <row r="4658" ht="12.75">
      <c r="L4658" s="15"/>
    </row>
    <row r="4659" ht="12.75">
      <c r="L4659" s="15"/>
    </row>
    <row r="4660" ht="12.75">
      <c r="L4660" s="15"/>
    </row>
    <row r="4661" ht="12.75">
      <c r="L4661" s="15"/>
    </row>
    <row r="4662" ht="12.75">
      <c r="L4662" s="15"/>
    </row>
    <row r="4663" ht="12.75">
      <c r="L4663" s="15"/>
    </row>
    <row r="4664" ht="12.75">
      <c r="L4664" s="15"/>
    </row>
    <row r="4665" ht="12.75">
      <c r="L4665" s="15"/>
    </row>
    <row r="4666" ht="12.75">
      <c r="L4666" s="15"/>
    </row>
    <row r="4667" ht="12.75">
      <c r="L4667" s="15"/>
    </row>
    <row r="4668" ht="12.75">
      <c r="L4668" s="15"/>
    </row>
    <row r="4669" ht="12.75">
      <c r="L4669" s="15"/>
    </row>
    <row r="4670" ht="12.75">
      <c r="L4670" s="15"/>
    </row>
    <row r="4671" ht="12.75">
      <c r="L4671" s="15"/>
    </row>
    <row r="4672" ht="12.75">
      <c r="L4672" s="15"/>
    </row>
    <row r="4673" ht="12.75">
      <c r="L4673" s="15"/>
    </row>
    <row r="4674" ht="12.75">
      <c r="L4674" s="15"/>
    </row>
    <row r="4675" ht="12.75">
      <c r="L4675" s="15"/>
    </row>
    <row r="4676" ht="12.75">
      <c r="L4676" s="15"/>
    </row>
    <row r="4677" ht="12.75">
      <c r="L4677" s="15"/>
    </row>
    <row r="4678" ht="12.75">
      <c r="L4678" s="15"/>
    </row>
    <row r="4679" ht="12.75">
      <c r="L4679" s="15"/>
    </row>
    <row r="4680" ht="12.75">
      <c r="L4680" s="15"/>
    </row>
    <row r="4681" ht="12.75">
      <c r="L4681" s="15"/>
    </row>
    <row r="4682" ht="12.75">
      <c r="L4682" s="15"/>
    </row>
    <row r="4683" ht="12.75">
      <c r="L4683" s="15"/>
    </row>
    <row r="4684" ht="12.75">
      <c r="L4684" s="15"/>
    </row>
    <row r="4685" ht="12.75">
      <c r="L4685" s="15"/>
    </row>
    <row r="4686" ht="12.75">
      <c r="L4686" s="15"/>
    </row>
    <row r="4687" ht="12.75">
      <c r="L4687" s="15"/>
    </row>
    <row r="4688" ht="12.75">
      <c r="L4688" s="15"/>
    </row>
    <row r="4689" ht="12.75">
      <c r="L4689" s="15"/>
    </row>
    <row r="4690" ht="12.75">
      <c r="L4690" s="15"/>
    </row>
    <row r="4691" ht="12.75">
      <c r="L4691" s="15"/>
    </row>
    <row r="4692" ht="12.75">
      <c r="L4692" s="15"/>
    </row>
    <row r="4693" ht="12.75">
      <c r="L4693" s="15"/>
    </row>
    <row r="4694" ht="12.75">
      <c r="L4694" s="15"/>
    </row>
    <row r="4695" ht="12.75">
      <c r="L4695" s="15"/>
    </row>
    <row r="4696" ht="12.75">
      <c r="L4696" s="15"/>
    </row>
    <row r="4697" ht="12.75">
      <c r="L4697" s="15"/>
    </row>
    <row r="4698" ht="12.75">
      <c r="L4698" s="15"/>
    </row>
    <row r="4699" ht="12.75">
      <c r="L4699" s="15"/>
    </row>
    <row r="4700" ht="12.75">
      <c r="L4700" s="15"/>
    </row>
    <row r="4701" ht="12.75">
      <c r="L4701" s="15"/>
    </row>
    <row r="4702" ht="12.75">
      <c r="L4702" s="15"/>
    </row>
    <row r="4703" ht="12.75">
      <c r="L4703" s="15"/>
    </row>
    <row r="4704" ht="12.75">
      <c r="L4704" s="15"/>
    </row>
    <row r="4705" ht="12.75">
      <c r="L4705" s="15"/>
    </row>
    <row r="4706" ht="12.75">
      <c r="L4706" s="15"/>
    </row>
    <row r="4707" ht="12.75">
      <c r="L4707" s="15"/>
    </row>
    <row r="4708" ht="12.75">
      <c r="L4708" s="15"/>
    </row>
    <row r="4709" ht="12.75">
      <c r="L4709" s="15"/>
    </row>
    <row r="4710" ht="12.75">
      <c r="L4710" s="15"/>
    </row>
    <row r="4711" ht="12.75">
      <c r="L4711" s="15"/>
    </row>
    <row r="4712" ht="12.75">
      <c r="L4712" s="15"/>
    </row>
    <row r="4713" ht="12.75">
      <c r="L4713" s="15"/>
    </row>
    <row r="4714" ht="12.75">
      <c r="L4714" s="15"/>
    </row>
    <row r="4715" ht="12.75">
      <c r="L4715" s="15"/>
    </row>
    <row r="4716" ht="12.75">
      <c r="L4716" s="15"/>
    </row>
    <row r="4717" ht="12.75">
      <c r="L4717" s="15"/>
    </row>
    <row r="4718" ht="12.75">
      <c r="L4718" s="15"/>
    </row>
    <row r="4719" ht="12.75">
      <c r="L4719" s="15"/>
    </row>
    <row r="4720" ht="12.75">
      <c r="L4720" s="15"/>
    </row>
    <row r="4721" ht="12.75">
      <c r="L4721" s="15"/>
    </row>
    <row r="4722" ht="12.75">
      <c r="L4722" s="15"/>
    </row>
    <row r="4723" ht="12.75">
      <c r="L4723" s="15"/>
    </row>
    <row r="4724" ht="12.75">
      <c r="L4724" s="15"/>
    </row>
    <row r="4725" ht="12.75">
      <c r="L4725" s="15"/>
    </row>
    <row r="4726" ht="12.75">
      <c r="L4726" s="15"/>
    </row>
    <row r="4727" ht="12.75">
      <c r="L4727" s="15"/>
    </row>
    <row r="4728" ht="12.75">
      <c r="L4728" s="15"/>
    </row>
    <row r="4729" ht="12.75">
      <c r="L4729" s="15"/>
    </row>
    <row r="4730" ht="12.75">
      <c r="L4730" s="15"/>
    </row>
    <row r="4731" ht="12.75">
      <c r="L4731" s="15"/>
    </row>
    <row r="4732" ht="12.75">
      <c r="L4732" s="15"/>
    </row>
    <row r="4733" ht="12.75">
      <c r="L4733" s="15"/>
    </row>
    <row r="4734" ht="12.75">
      <c r="L4734" s="15"/>
    </row>
    <row r="4735" ht="12.75">
      <c r="L4735" s="15"/>
    </row>
    <row r="4736" ht="12.75">
      <c r="L4736" s="15"/>
    </row>
    <row r="4737" ht="12.75">
      <c r="L4737" s="15"/>
    </row>
    <row r="4738" ht="12.75">
      <c r="L4738" s="15"/>
    </row>
    <row r="4739" ht="12.75">
      <c r="L4739" s="15"/>
    </row>
    <row r="4740" ht="12.75">
      <c r="L4740" s="15"/>
    </row>
    <row r="4741" ht="12.75">
      <c r="L4741" s="15"/>
    </row>
    <row r="4742" ht="12.75">
      <c r="L4742" s="15"/>
    </row>
    <row r="4743" ht="12.75">
      <c r="L4743" s="15"/>
    </row>
    <row r="4744" ht="12.75">
      <c r="L4744" s="15"/>
    </row>
    <row r="4745" ht="12.75">
      <c r="L4745" s="15"/>
    </row>
    <row r="4746" ht="12.75">
      <c r="L4746" s="15"/>
    </row>
    <row r="4747" ht="12.75">
      <c r="L4747" s="15"/>
    </row>
    <row r="4748" ht="12.75">
      <c r="L4748" s="15"/>
    </row>
    <row r="4749" ht="12.75">
      <c r="L4749" s="15"/>
    </row>
    <row r="4750" ht="12.75">
      <c r="L4750" s="15"/>
    </row>
    <row r="4751" ht="12.75">
      <c r="L4751" s="15"/>
    </row>
    <row r="4752" ht="12.75">
      <c r="L4752" s="15"/>
    </row>
    <row r="4753" ht="12.75">
      <c r="L4753" s="15"/>
    </row>
    <row r="4754" ht="12.75">
      <c r="L4754" s="15"/>
    </row>
    <row r="4755" ht="12.75">
      <c r="L4755" s="15"/>
    </row>
    <row r="4756" ht="12.75">
      <c r="L4756" s="15"/>
    </row>
    <row r="4757" ht="12.75">
      <c r="L4757" s="15"/>
    </row>
    <row r="4758" ht="12.75">
      <c r="L4758" s="15"/>
    </row>
    <row r="4759" ht="12.75">
      <c r="L4759" s="15"/>
    </row>
    <row r="4760" ht="12.75">
      <c r="L4760" s="15"/>
    </row>
    <row r="4761" ht="12.75">
      <c r="L4761" s="15"/>
    </row>
    <row r="4762" ht="12.75">
      <c r="L4762" s="15"/>
    </row>
    <row r="4763" ht="12.75">
      <c r="L4763" s="15"/>
    </row>
    <row r="4764" ht="12.75">
      <c r="L4764" s="15"/>
    </row>
    <row r="4765" ht="12.75">
      <c r="L4765" s="15"/>
    </row>
    <row r="4766" ht="12.75">
      <c r="L4766" s="15"/>
    </row>
    <row r="4767" ht="12.75">
      <c r="L4767" s="15"/>
    </row>
    <row r="4768" ht="12.75">
      <c r="L4768" s="15"/>
    </row>
    <row r="4769" ht="12.75">
      <c r="L4769" s="15"/>
    </row>
    <row r="4770" ht="12.75">
      <c r="L4770" s="15"/>
    </row>
    <row r="4771" ht="12.75">
      <c r="L4771" s="15"/>
    </row>
    <row r="4772" ht="12.75">
      <c r="L4772" s="15"/>
    </row>
    <row r="4773" ht="12.75">
      <c r="L4773" s="15"/>
    </row>
    <row r="4774" ht="12.75">
      <c r="L4774" s="15"/>
    </row>
    <row r="4775" ht="12.75">
      <c r="L4775" s="15"/>
    </row>
    <row r="4776" ht="12.75">
      <c r="L4776" s="15"/>
    </row>
    <row r="4777" ht="12.75">
      <c r="L4777" s="15"/>
    </row>
    <row r="4778" ht="12.75">
      <c r="L4778" s="15"/>
    </row>
    <row r="4779" ht="12.75">
      <c r="L4779" s="15"/>
    </row>
    <row r="4780" ht="12.75">
      <c r="L4780" s="15"/>
    </row>
    <row r="4781" ht="12.75">
      <c r="L4781" s="15"/>
    </row>
    <row r="4782" ht="12.75">
      <c r="L4782" s="15"/>
    </row>
    <row r="4783" ht="12.75">
      <c r="L4783" s="15"/>
    </row>
    <row r="4784" ht="12.75">
      <c r="L4784" s="15"/>
    </row>
    <row r="4785" ht="12.75">
      <c r="L4785" s="15"/>
    </row>
    <row r="4786" ht="12.75">
      <c r="L4786" s="15"/>
    </row>
    <row r="4787" ht="12.75">
      <c r="L4787" s="15"/>
    </row>
    <row r="4788" ht="12.75">
      <c r="L4788" s="15"/>
    </row>
    <row r="4789" ht="12.75">
      <c r="L4789" s="15"/>
    </row>
    <row r="4790" ht="12.75">
      <c r="L4790" s="15"/>
    </row>
    <row r="4791" ht="12.75">
      <c r="L4791" s="15"/>
    </row>
    <row r="4792" ht="12.75">
      <c r="L4792" s="15"/>
    </row>
    <row r="4793" ht="12.75">
      <c r="L4793" s="15"/>
    </row>
    <row r="4794" ht="12.75">
      <c r="L4794" s="15"/>
    </row>
    <row r="4795" ht="12.75">
      <c r="L4795" s="15"/>
    </row>
    <row r="4796" ht="12.75">
      <c r="L4796" s="15"/>
    </row>
    <row r="4797" ht="12.75">
      <c r="L4797" s="15"/>
    </row>
    <row r="4798" ht="12.75">
      <c r="L4798" s="15"/>
    </row>
    <row r="4799" ht="12.75">
      <c r="L4799" s="15"/>
    </row>
    <row r="4800" ht="12.75">
      <c r="L4800" s="15"/>
    </row>
    <row r="4801" ht="12.75">
      <c r="L4801" s="15"/>
    </row>
    <row r="4802" ht="12.75">
      <c r="L4802" s="15"/>
    </row>
    <row r="4803" ht="12.75">
      <c r="L4803" s="15"/>
    </row>
    <row r="4804" ht="12.75">
      <c r="L4804" s="15"/>
    </row>
    <row r="4805" ht="12.75">
      <c r="L4805" s="15"/>
    </row>
    <row r="4806" ht="12.75">
      <c r="L4806" s="15"/>
    </row>
    <row r="4807" ht="12.75">
      <c r="L4807" s="15"/>
    </row>
    <row r="4808" ht="12.75">
      <c r="L4808" s="15"/>
    </row>
    <row r="4809" ht="12.75">
      <c r="L4809" s="15"/>
    </row>
    <row r="4810" ht="12.75">
      <c r="L4810" s="15"/>
    </row>
    <row r="4811" ht="12.75">
      <c r="L4811" s="15"/>
    </row>
    <row r="4812" ht="12.75">
      <c r="L4812" s="15"/>
    </row>
    <row r="4813" ht="12.75">
      <c r="L4813" s="15"/>
    </row>
    <row r="4814" ht="12.75">
      <c r="L4814" s="15"/>
    </row>
    <row r="4815" ht="12.75">
      <c r="L4815" s="15"/>
    </row>
    <row r="4816" ht="12.75">
      <c r="L4816" s="15"/>
    </row>
    <row r="4817" ht="12.75">
      <c r="L4817" s="15"/>
    </row>
    <row r="4818" ht="12.75">
      <c r="L4818" s="15"/>
    </row>
    <row r="4819" ht="12.75">
      <c r="L4819" s="15"/>
    </row>
    <row r="4820" ht="12.75">
      <c r="L4820" s="15"/>
    </row>
    <row r="4821" ht="12.75">
      <c r="L4821" s="15"/>
    </row>
    <row r="4822" ht="12.75">
      <c r="L4822" s="15"/>
    </row>
    <row r="4823" ht="12.75">
      <c r="L4823" s="15"/>
    </row>
    <row r="4824" ht="12.75">
      <c r="L4824" s="15"/>
    </row>
    <row r="4825" ht="12.75">
      <c r="L4825" s="15"/>
    </row>
    <row r="4826" ht="12.75">
      <c r="L4826" s="15"/>
    </row>
    <row r="4827" ht="12.75">
      <c r="L4827" s="15"/>
    </row>
    <row r="4828" ht="12.75">
      <c r="L4828" s="15"/>
    </row>
    <row r="4829" ht="12.75">
      <c r="L4829" s="15"/>
    </row>
    <row r="4830" ht="12.75">
      <c r="L4830" s="15"/>
    </row>
    <row r="4831" ht="12.75">
      <c r="L4831" s="15"/>
    </row>
    <row r="4832" ht="12.75">
      <c r="L4832" s="15"/>
    </row>
    <row r="4833" ht="12.75">
      <c r="L4833" s="15"/>
    </row>
    <row r="4834" ht="12.75">
      <c r="L4834" s="15"/>
    </row>
    <row r="4835" ht="12.75">
      <c r="L4835" s="15"/>
    </row>
    <row r="4836" ht="12.75">
      <c r="L4836" s="15"/>
    </row>
    <row r="4837" ht="12.75">
      <c r="L4837" s="15"/>
    </row>
    <row r="4838" ht="12.75">
      <c r="L4838" s="15"/>
    </row>
    <row r="4839" ht="12.75">
      <c r="L4839" s="15"/>
    </row>
    <row r="4840" ht="12.75">
      <c r="L4840" s="15"/>
    </row>
    <row r="4841" ht="12.75">
      <c r="L4841" s="15"/>
    </row>
    <row r="4842" ht="12.75">
      <c r="L4842" s="15"/>
    </row>
    <row r="4843" ht="12.75">
      <c r="L4843" s="15"/>
    </row>
    <row r="4844" ht="12.75">
      <c r="L4844" s="15"/>
    </row>
    <row r="4845" ht="12.75">
      <c r="L4845" s="15"/>
    </row>
    <row r="4846" ht="12.75">
      <c r="L4846" s="15"/>
    </row>
    <row r="4847" ht="12.75">
      <c r="L4847" s="15"/>
    </row>
    <row r="4848" ht="12.75">
      <c r="L4848" s="15"/>
    </row>
    <row r="4849" ht="12.75">
      <c r="L4849" s="15"/>
    </row>
    <row r="4850" ht="12.75">
      <c r="L4850" s="15"/>
    </row>
    <row r="4851" ht="12.75">
      <c r="L4851" s="15"/>
    </row>
    <row r="4852" ht="12.75">
      <c r="L4852" s="15"/>
    </row>
    <row r="4853" ht="12.75">
      <c r="L4853" s="15"/>
    </row>
    <row r="4854" ht="12.75">
      <c r="L4854" s="15"/>
    </row>
    <row r="4855" ht="12.75">
      <c r="L4855" s="15"/>
    </row>
    <row r="4856" ht="12.75">
      <c r="L4856" s="15"/>
    </row>
    <row r="4857" ht="12.75">
      <c r="L4857" s="15"/>
    </row>
    <row r="4858" ht="12.75">
      <c r="L4858" s="15"/>
    </row>
    <row r="4859" ht="12.75">
      <c r="L4859" s="15"/>
    </row>
    <row r="4860" ht="12.75">
      <c r="L4860" s="15"/>
    </row>
    <row r="4861" ht="12.75">
      <c r="L4861" s="15"/>
    </row>
    <row r="4862" ht="12.75">
      <c r="L4862" s="15"/>
    </row>
    <row r="4863" ht="12.75">
      <c r="L4863" s="15"/>
    </row>
    <row r="4864" ht="12.75">
      <c r="L4864" s="15"/>
    </row>
    <row r="4865" ht="12.75">
      <c r="L4865" s="15"/>
    </row>
    <row r="4866" ht="12.75">
      <c r="L4866" s="15"/>
    </row>
    <row r="4867" ht="12.75">
      <c r="L4867" s="15"/>
    </row>
    <row r="4868" ht="12.75">
      <c r="L4868" s="15"/>
    </row>
    <row r="4869" ht="12.75">
      <c r="L4869" s="15"/>
    </row>
    <row r="4870" ht="12.75">
      <c r="L4870" s="15"/>
    </row>
    <row r="4871" ht="12.75">
      <c r="L4871" s="15"/>
    </row>
    <row r="4872" ht="12.75">
      <c r="L4872" s="15"/>
    </row>
    <row r="4873" ht="12.75">
      <c r="L4873" s="15"/>
    </row>
    <row r="4874" ht="12.75">
      <c r="L4874" s="15"/>
    </row>
    <row r="4875" ht="12.75">
      <c r="L4875" s="15"/>
    </row>
    <row r="4876" ht="12.75">
      <c r="L4876" s="15"/>
    </row>
    <row r="4877" ht="12.75">
      <c r="L4877" s="15"/>
    </row>
    <row r="4878" ht="12.75">
      <c r="L4878" s="15"/>
    </row>
    <row r="4879" ht="12.75">
      <c r="L4879" s="15"/>
    </row>
    <row r="4880" ht="12.75">
      <c r="L4880" s="15"/>
    </row>
    <row r="4881" ht="12.75">
      <c r="L4881" s="15"/>
    </row>
    <row r="4882" ht="12.75">
      <c r="L4882" s="15"/>
    </row>
    <row r="4883" ht="12.75">
      <c r="L4883" s="15"/>
    </row>
    <row r="4884" ht="12.75">
      <c r="L4884" s="15"/>
    </row>
    <row r="4885" ht="12.75">
      <c r="L4885" s="15"/>
    </row>
    <row r="4886" ht="12.75">
      <c r="L4886" s="15"/>
    </row>
    <row r="4887" ht="12.75">
      <c r="L4887" s="15"/>
    </row>
    <row r="4888" ht="12.75">
      <c r="L4888" s="15"/>
    </row>
    <row r="4889" ht="12.75">
      <c r="L4889" s="15"/>
    </row>
    <row r="4890" ht="12.75">
      <c r="L4890" s="15"/>
    </row>
    <row r="4891" ht="12.75">
      <c r="L4891" s="15"/>
    </row>
    <row r="4892" ht="12.75">
      <c r="L4892" s="15"/>
    </row>
    <row r="4893" ht="12.75">
      <c r="L4893" s="15"/>
    </row>
    <row r="4894" ht="12.75">
      <c r="L4894" s="15"/>
    </row>
    <row r="4895" ht="12.75">
      <c r="L4895" s="15"/>
    </row>
    <row r="4896" ht="12.75">
      <c r="L4896" s="15"/>
    </row>
    <row r="4897" ht="12.75">
      <c r="L4897" s="15"/>
    </row>
    <row r="4898" ht="12.75">
      <c r="L4898" s="15"/>
    </row>
    <row r="4899" ht="12.75">
      <c r="L4899" s="15"/>
    </row>
    <row r="4900" ht="12.75">
      <c r="L4900" s="15"/>
    </row>
    <row r="4901" ht="12.75">
      <c r="L4901" s="15"/>
    </row>
    <row r="4902" ht="12.75">
      <c r="L4902" s="15"/>
    </row>
    <row r="4903" ht="12.75">
      <c r="L4903" s="15"/>
    </row>
    <row r="4904" ht="12.75">
      <c r="L4904" s="15"/>
    </row>
    <row r="4905" ht="12.75">
      <c r="L4905" s="15"/>
    </row>
    <row r="4906" ht="12.75">
      <c r="L4906" s="15"/>
    </row>
    <row r="4907" ht="12.75">
      <c r="L4907" s="15"/>
    </row>
    <row r="4908" ht="12.75">
      <c r="L4908" s="15"/>
    </row>
    <row r="4909" ht="12.75">
      <c r="L4909" s="15"/>
    </row>
    <row r="4910" ht="12.75">
      <c r="L4910" s="15"/>
    </row>
    <row r="4911" ht="12.75">
      <c r="L4911" s="15"/>
    </row>
    <row r="4912" ht="12.75">
      <c r="L4912" s="15"/>
    </row>
    <row r="4913" ht="12.75">
      <c r="L4913" s="15"/>
    </row>
    <row r="4914" ht="12.75">
      <c r="L4914" s="15"/>
    </row>
    <row r="4915" ht="12.75">
      <c r="L4915" s="15"/>
    </row>
    <row r="4916" ht="12.75">
      <c r="L4916" s="15"/>
    </row>
    <row r="4917" ht="12.75">
      <c r="L4917" s="15"/>
    </row>
    <row r="4918" ht="12.75">
      <c r="L4918" s="15"/>
    </row>
    <row r="4919" ht="12.75">
      <c r="L4919" s="15"/>
    </row>
    <row r="4920" ht="12.75">
      <c r="L4920" s="15"/>
    </row>
    <row r="4921" ht="12.75">
      <c r="L4921" s="15"/>
    </row>
    <row r="4922" ht="12.75">
      <c r="L4922" s="15"/>
    </row>
    <row r="4923" ht="12.75">
      <c r="L4923" s="15"/>
    </row>
    <row r="4924" ht="12.75">
      <c r="L4924" s="15"/>
    </row>
    <row r="4925" ht="12.75">
      <c r="L4925" s="15"/>
    </row>
    <row r="4926" ht="12.75">
      <c r="L4926" s="15"/>
    </row>
    <row r="4927" ht="12.75">
      <c r="L4927" s="15"/>
    </row>
    <row r="4928" ht="12.75">
      <c r="L4928" s="15"/>
    </row>
    <row r="4929" ht="12.75">
      <c r="L4929" s="15"/>
    </row>
    <row r="4930" ht="12.75">
      <c r="L4930" s="15"/>
    </row>
    <row r="4931" ht="12.75">
      <c r="L4931" s="15"/>
    </row>
    <row r="4932" ht="12.75">
      <c r="L4932" s="15"/>
    </row>
    <row r="4933" ht="12.75">
      <c r="L4933" s="15"/>
    </row>
    <row r="4934" ht="12.75">
      <c r="L4934" s="15"/>
    </row>
    <row r="4935" ht="12.75">
      <c r="L4935" s="15"/>
    </row>
    <row r="4936" ht="12.75">
      <c r="L4936" s="15"/>
    </row>
    <row r="4937" ht="12.75">
      <c r="L4937" s="15"/>
    </row>
    <row r="4938" ht="12.75">
      <c r="L4938" s="15"/>
    </row>
    <row r="4939" ht="12.75">
      <c r="L4939" s="15"/>
    </row>
    <row r="4940" ht="12.75">
      <c r="L4940" s="15"/>
    </row>
    <row r="4941" ht="12.75">
      <c r="L4941" s="15"/>
    </row>
    <row r="4942" ht="12.75">
      <c r="L4942" s="15"/>
    </row>
    <row r="4943" ht="12.75">
      <c r="L4943" s="15"/>
    </row>
    <row r="4944" ht="12.75">
      <c r="L4944" s="15"/>
    </row>
    <row r="4945" ht="12.75">
      <c r="L4945" s="15"/>
    </row>
    <row r="4946" ht="12.75">
      <c r="L4946" s="15"/>
    </row>
    <row r="4947" ht="12.75">
      <c r="L4947" s="15"/>
    </row>
    <row r="4948" ht="12.75">
      <c r="L4948" s="15"/>
    </row>
    <row r="4949" ht="12.75">
      <c r="L4949" s="15"/>
    </row>
    <row r="4950" ht="12.75">
      <c r="L4950" s="15"/>
    </row>
    <row r="4951" ht="12.75">
      <c r="L4951" s="15"/>
    </row>
    <row r="4952" ht="12.75">
      <c r="L4952" s="15"/>
    </row>
    <row r="4953" ht="12.75">
      <c r="L4953" s="15"/>
    </row>
    <row r="4954" ht="12.75">
      <c r="L4954" s="15"/>
    </row>
    <row r="4955" ht="12.75">
      <c r="L4955" s="15"/>
    </row>
    <row r="4956" ht="12.75">
      <c r="L4956" s="15"/>
    </row>
    <row r="4957" ht="12.75">
      <c r="L4957" s="15"/>
    </row>
    <row r="4958" ht="12.75">
      <c r="L4958" s="15"/>
    </row>
    <row r="4959" ht="12.75">
      <c r="L4959" s="15"/>
    </row>
    <row r="4960" ht="12.75">
      <c r="L4960" s="15"/>
    </row>
    <row r="4961" ht="12.75">
      <c r="L4961" s="15"/>
    </row>
    <row r="4962" ht="12.75">
      <c r="L4962" s="15"/>
    </row>
    <row r="4963" ht="12.75">
      <c r="L4963" s="15"/>
    </row>
    <row r="4964" ht="12.75">
      <c r="L4964" s="15"/>
    </row>
    <row r="4965" ht="12.75">
      <c r="L4965" s="15"/>
    </row>
    <row r="4966" ht="12.75">
      <c r="L4966" s="15"/>
    </row>
    <row r="4967" ht="12.75">
      <c r="L4967" s="15"/>
    </row>
    <row r="4968" ht="12.75">
      <c r="L4968" s="15"/>
    </row>
    <row r="4969" ht="12.75">
      <c r="L4969" s="15"/>
    </row>
    <row r="4970" ht="12.75">
      <c r="L4970" s="15"/>
    </row>
    <row r="4971" ht="12.75">
      <c r="L4971" s="15"/>
    </row>
    <row r="4972" ht="12.75">
      <c r="L4972" s="15"/>
    </row>
    <row r="4973" ht="12.75">
      <c r="L4973" s="15"/>
    </row>
    <row r="4974" ht="12.75">
      <c r="L4974" s="15"/>
    </row>
    <row r="4975" ht="12.75">
      <c r="L4975" s="15"/>
    </row>
    <row r="4976" ht="12.75">
      <c r="L4976" s="15"/>
    </row>
    <row r="4977" ht="12.75">
      <c r="L4977" s="15"/>
    </row>
    <row r="4978" ht="12.75">
      <c r="L4978" s="15"/>
    </row>
    <row r="4979" ht="12.75">
      <c r="L4979" s="15"/>
    </row>
    <row r="4980" ht="12.75">
      <c r="L4980" s="15"/>
    </row>
    <row r="4981" ht="12.75">
      <c r="L4981" s="15"/>
    </row>
    <row r="4982" ht="12.75">
      <c r="L4982" s="15"/>
    </row>
    <row r="4983" ht="12.75">
      <c r="L4983" s="15"/>
    </row>
    <row r="4984" ht="12.75">
      <c r="L4984" s="15"/>
    </row>
    <row r="4985" ht="12.75">
      <c r="L4985" s="15"/>
    </row>
    <row r="4986" ht="12.75">
      <c r="L4986" s="15"/>
    </row>
    <row r="4987" ht="12.75">
      <c r="L4987" s="15"/>
    </row>
    <row r="4988" ht="12.75">
      <c r="L4988" s="15"/>
    </row>
    <row r="4989" ht="12.75">
      <c r="L4989" s="15"/>
    </row>
    <row r="4990" ht="12.75">
      <c r="L4990" s="15"/>
    </row>
    <row r="4991" ht="12.75">
      <c r="L4991" s="15"/>
    </row>
    <row r="4992" ht="12.75">
      <c r="L4992" s="15"/>
    </row>
    <row r="4993" ht="12.75">
      <c r="L4993" s="15"/>
    </row>
    <row r="4994" ht="12.75">
      <c r="L4994" s="15"/>
    </row>
    <row r="4995" ht="12.75">
      <c r="L4995" s="15"/>
    </row>
    <row r="4996" ht="12.75">
      <c r="L4996" s="15"/>
    </row>
    <row r="4997" ht="12.75">
      <c r="L4997" s="15"/>
    </row>
    <row r="4998" ht="12.75">
      <c r="L4998" s="15"/>
    </row>
    <row r="4999" ht="12.75">
      <c r="L4999" s="15"/>
    </row>
    <row r="5000" ht="12.75">
      <c r="L5000" s="15"/>
    </row>
    <row r="5001" ht="12.75">
      <c r="L5001" s="15"/>
    </row>
    <row r="5002" ht="12.75">
      <c r="L5002" s="15"/>
    </row>
    <row r="5003" ht="12.75">
      <c r="L5003" s="15"/>
    </row>
    <row r="5004" ht="12.75">
      <c r="L5004" s="15"/>
    </row>
    <row r="5005" ht="12.75">
      <c r="L5005" s="15"/>
    </row>
    <row r="5006" ht="12.75">
      <c r="L5006" s="15"/>
    </row>
    <row r="5007" ht="12.75">
      <c r="L5007" s="15"/>
    </row>
    <row r="5008" ht="12.75">
      <c r="L5008" s="15"/>
    </row>
    <row r="5009" ht="12.75">
      <c r="L5009" s="15"/>
    </row>
    <row r="5010" ht="12.75">
      <c r="L5010" s="15"/>
    </row>
    <row r="5011" ht="12.75">
      <c r="L5011" s="15"/>
    </row>
    <row r="5012" ht="12.75">
      <c r="L5012" s="15"/>
    </row>
    <row r="5013" ht="12.75">
      <c r="L5013" s="15"/>
    </row>
    <row r="5014" ht="12.75">
      <c r="L5014" s="15"/>
    </row>
    <row r="5015" ht="12.75">
      <c r="L5015" s="15"/>
    </row>
    <row r="5016" ht="12.75">
      <c r="L5016" s="15"/>
    </row>
    <row r="5017" ht="12.75">
      <c r="L5017" s="15"/>
    </row>
    <row r="5018" ht="12.75">
      <c r="L5018" s="15"/>
    </row>
    <row r="5019" ht="12.75">
      <c r="L5019" s="15"/>
    </row>
    <row r="5020" ht="12.75">
      <c r="L5020" s="15"/>
    </row>
    <row r="5021" ht="12.75">
      <c r="L5021" s="15"/>
    </row>
    <row r="5022" ht="12.75">
      <c r="L5022" s="15"/>
    </row>
    <row r="5023" ht="12.75">
      <c r="L5023" s="15"/>
    </row>
    <row r="5024" ht="12.75">
      <c r="L5024" s="15"/>
    </row>
    <row r="5025" ht="12.75">
      <c r="L5025" s="15"/>
    </row>
    <row r="5026" ht="12.75">
      <c r="L5026" s="15"/>
    </row>
    <row r="5027" ht="12.75">
      <c r="L5027" s="15"/>
    </row>
    <row r="5028" ht="12.75">
      <c r="L5028" s="15"/>
    </row>
    <row r="5029" ht="12.75">
      <c r="L5029" s="15"/>
    </row>
    <row r="5030" ht="12.75">
      <c r="L5030" s="15"/>
    </row>
    <row r="5031" ht="12.75">
      <c r="L5031" s="15"/>
    </row>
    <row r="5032" ht="12.75">
      <c r="L5032" s="15"/>
    </row>
    <row r="5033" ht="12.75">
      <c r="L5033" s="15"/>
    </row>
    <row r="5034" ht="12.75">
      <c r="L5034" s="15"/>
    </row>
    <row r="5035" ht="12.75">
      <c r="L5035" s="15"/>
    </row>
    <row r="5036" ht="12.75">
      <c r="L5036" s="15"/>
    </row>
    <row r="5037" ht="12.75">
      <c r="L5037" s="15"/>
    </row>
    <row r="5038" ht="12.75">
      <c r="L5038" s="15"/>
    </row>
    <row r="5039" ht="12.75">
      <c r="L5039" s="15"/>
    </row>
    <row r="5040" ht="12.75">
      <c r="L5040" s="15"/>
    </row>
    <row r="5041" ht="12.75">
      <c r="L5041" s="15"/>
    </row>
    <row r="5042" ht="12.75">
      <c r="L5042" s="15"/>
    </row>
    <row r="5043" ht="12.75">
      <c r="L5043" s="15"/>
    </row>
    <row r="5044" ht="12.75">
      <c r="L5044" s="15"/>
    </row>
    <row r="5045" ht="12.75">
      <c r="L5045" s="15"/>
    </row>
    <row r="5046" ht="12.75">
      <c r="L5046" s="15"/>
    </row>
    <row r="5047" ht="12.75">
      <c r="L5047" s="15"/>
    </row>
    <row r="5048" ht="12.75">
      <c r="L5048" s="15"/>
    </row>
    <row r="5049" ht="12.75">
      <c r="L5049" s="15"/>
    </row>
    <row r="5050" ht="12.75">
      <c r="L5050" s="15"/>
    </row>
    <row r="5051" ht="12.75">
      <c r="L5051" s="15"/>
    </row>
    <row r="5052" ht="12.75">
      <c r="L5052" s="15"/>
    </row>
    <row r="5053" ht="12.75">
      <c r="L5053" s="15"/>
    </row>
    <row r="5054" ht="12.75">
      <c r="L5054" s="15"/>
    </row>
    <row r="5055" ht="12.75">
      <c r="L5055" s="15"/>
    </row>
    <row r="5056" ht="12.75">
      <c r="L5056" s="15"/>
    </row>
    <row r="5057" ht="12.75">
      <c r="L5057" s="15"/>
    </row>
    <row r="5058" ht="12.75">
      <c r="L5058" s="15"/>
    </row>
    <row r="5059" ht="12.75">
      <c r="L5059" s="15"/>
    </row>
    <row r="5060" ht="12.75">
      <c r="L5060" s="15"/>
    </row>
    <row r="5061" ht="12.75">
      <c r="L5061" s="15"/>
    </row>
    <row r="5062" ht="12.75">
      <c r="L5062" s="15"/>
    </row>
    <row r="5063" ht="12.75">
      <c r="L5063" s="15"/>
    </row>
    <row r="5064" ht="12.75">
      <c r="L5064" s="15"/>
    </row>
    <row r="5065" ht="12.75">
      <c r="L5065" s="15"/>
    </row>
    <row r="5066" ht="12.75">
      <c r="L5066" s="15"/>
    </row>
    <row r="5067" ht="12.75">
      <c r="L5067" s="15"/>
    </row>
    <row r="5068" ht="12.75">
      <c r="L5068" s="15"/>
    </row>
    <row r="5069" ht="12.75">
      <c r="L5069" s="15"/>
    </row>
    <row r="5070" ht="12.75">
      <c r="L5070" s="15"/>
    </row>
    <row r="5071" ht="12.75">
      <c r="L5071" s="15"/>
    </row>
    <row r="5072" ht="12.75">
      <c r="L5072" s="15"/>
    </row>
    <row r="5073" ht="12.75">
      <c r="L5073" s="15"/>
    </row>
    <row r="5074" ht="12.75">
      <c r="L5074" s="15"/>
    </row>
    <row r="5075" ht="12.75">
      <c r="L5075" s="15"/>
    </row>
    <row r="5076" ht="12.75">
      <c r="L5076" s="15"/>
    </row>
    <row r="5077" ht="12.75">
      <c r="L5077" s="15"/>
    </row>
    <row r="5078" ht="12.75">
      <c r="L5078" s="15"/>
    </row>
    <row r="5079" ht="12.75">
      <c r="L5079" s="15"/>
    </row>
    <row r="5080" ht="12.75">
      <c r="L5080" s="15"/>
    </row>
    <row r="5081" ht="12.75">
      <c r="L5081" s="15"/>
    </row>
    <row r="5082" ht="12.75">
      <c r="L5082" s="15"/>
    </row>
    <row r="5083" ht="12.75">
      <c r="L5083" s="15"/>
    </row>
    <row r="5084" ht="12.75">
      <c r="L5084" s="15"/>
    </row>
    <row r="5085" ht="12.75">
      <c r="L5085" s="15"/>
    </row>
    <row r="5086" ht="12.75">
      <c r="L5086" s="15"/>
    </row>
    <row r="5087" ht="12.75">
      <c r="L5087" s="15"/>
    </row>
    <row r="5088" ht="12.75">
      <c r="L5088" s="15"/>
    </row>
    <row r="5089" ht="12.75">
      <c r="L5089" s="15"/>
    </row>
    <row r="5090" ht="12.75">
      <c r="L5090" s="15"/>
    </row>
    <row r="5091" ht="12.75">
      <c r="L5091" s="15"/>
    </row>
    <row r="5092" ht="12.75">
      <c r="L5092" s="15"/>
    </row>
    <row r="5093" ht="12.75">
      <c r="L5093" s="15"/>
    </row>
    <row r="5094" ht="12.75">
      <c r="L5094" s="15"/>
    </row>
    <row r="5095" ht="12.75">
      <c r="L5095" s="15"/>
    </row>
    <row r="5096" ht="12.75">
      <c r="L5096" s="15"/>
    </row>
    <row r="5097" ht="12.75">
      <c r="L5097" s="15"/>
    </row>
    <row r="5098" ht="12.75">
      <c r="L5098" s="15"/>
    </row>
    <row r="5099" ht="12.75">
      <c r="L5099" s="15"/>
    </row>
    <row r="5100" ht="12.75">
      <c r="L5100" s="15"/>
    </row>
    <row r="5101" ht="12.75">
      <c r="L5101" s="15"/>
    </row>
    <row r="5102" ht="12.75">
      <c r="L5102" s="15"/>
    </row>
    <row r="5103" ht="12.75">
      <c r="L5103" s="15"/>
    </row>
    <row r="5104" ht="12.75">
      <c r="L5104" s="15"/>
    </row>
    <row r="5105" ht="12.75">
      <c r="L5105" s="15"/>
    </row>
    <row r="5106" ht="12.75">
      <c r="L5106" s="15"/>
    </row>
    <row r="5107" ht="12.75">
      <c r="L5107" s="15"/>
    </row>
    <row r="5108" ht="12.75">
      <c r="L5108" s="15"/>
    </row>
    <row r="5109" ht="12.75">
      <c r="L5109" s="15"/>
    </row>
    <row r="5110" ht="12.75">
      <c r="L5110" s="15"/>
    </row>
    <row r="5111" ht="12.75">
      <c r="L5111" s="15"/>
    </row>
    <row r="5112" ht="12.75">
      <c r="L5112" s="15"/>
    </row>
    <row r="5113" ht="12.75">
      <c r="L5113" s="15"/>
    </row>
    <row r="5114" ht="12.75">
      <c r="L5114" s="15"/>
    </row>
    <row r="5115" ht="12.75">
      <c r="L5115" s="15"/>
    </row>
    <row r="5116" ht="12.75">
      <c r="L5116" s="15"/>
    </row>
    <row r="5117" ht="12.75">
      <c r="L5117" s="15"/>
    </row>
    <row r="5118" ht="12.75">
      <c r="L5118" s="15"/>
    </row>
    <row r="5119" ht="12.75">
      <c r="L5119" s="15"/>
    </row>
    <row r="5120" ht="12.75">
      <c r="L5120" s="15"/>
    </row>
    <row r="5121" ht="12.75">
      <c r="L5121" s="15"/>
    </row>
    <row r="5122" ht="12.75">
      <c r="L5122" s="15"/>
    </row>
    <row r="5123" ht="12.75">
      <c r="L5123" s="15"/>
    </row>
    <row r="5124" ht="12.75">
      <c r="L5124" s="15"/>
    </row>
    <row r="5125" ht="12.75">
      <c r="L5125" s="15"/>
    </row>
    <row r="5126" ht="12.75">
      <c r="L5126" s="15"/>
    </row>
    <row r="5127" ht="12.75">
      <c r="L5127" s="15"/>
    </row>
    <row r="5128" ht="12.75">
      <c r="L5128" s="15"/>
    </row>
    <row r="5129" ht="12.75">
      <c r="L5129" s="15"/>
    </row>
    <row r="5130" ht="12.75">
      <c r="L5130" s="15"/>
    </row>
    <row r="5131" ht="12.75">
      <c r="L5131" s="15"/>
    </row>
    <row r="5132" ht="12.75">
      <c r="L5132" s="15"/>
    </row>
    <row r="5133" ht="12.75">
      <c r="L5133" s="15"/>
    </row>
    <row r="5134" ht="12.75">
      <c r="L5134" s="15"/>
    </row>
    <row r="5135" ht="12.75">
      <c r="L5135" s="15"/>
    </row>
    <row r="5136" ht="12.75">
      <c r="L5136" s="15"/>
    </row>
    <row r="5137" ht="12.75">
      <c r="L5137" s="15"/>
    </row>
    <row r="5138" ht="12.75">
      <c r="L5138" s="15"/>
    </row>
    <row r="5139" ht="12.75">
      <c r="L5139" s="15"/>
    </row>
    <row r="5140" ht="12.75">
      <c r="L5140" s="15"/>
    </row>
    <row r="5141" ht="12.75">
      <c r="L5141" s="15"/>
    </row>
    <row r="5142" ht="12.75">
      <c r="L5142" s="15"/>
    </row>
    <row r="5143" ht="12.75">
      <c r="L5143" s="15"/>
    </row>
    <row r="5144" ht="12.75">
      <c r="L5144" s="15"/>
    </row>
    <row r="5145" ht="12.75">
      <c r="L5145" s="15"/>
    </row>
    <row r="5146" ht="12.75">
      <c r="L5146" s="15"/>
    </row>
    <row r="5147" ht="12.75">
      <c r="L5147" s="15"/>
    </row>
    <row r="5148" ht="12.75">
      <c r="L5148" s="15"/>
    </row>
    <row r="5149" ht="12.75">
      <c r="L5149" s="15"/>
    </row>
    <row r="5150" ht="12.75">
      <c r="L5150" s="15"/>
    </row>
    <row r="5151" ht="12.75">
      <c r="L5151" s="15"/>
    </row>
    <row r="5152" ht="12.75">
      <c r="L5152" s="15"/>
    </row>
    <row r="5153" ht="12.75">
      <c r="L5153" s="15"/>
    </row>
    <row r="5154" ht="12.75">
      <c r="L5154" s="15"/>
    </row>
    <row r="5155" ht="12.75">
      <c r="L5155" s="15"/>
    </row>
    <row r="5156" ht="12.75">
      <c r="L5156" s="15"/>
    </row>
    <row r="5157" ht="12.75">
      <c r="L5157" s="15"/>
    </row>
    <row r="5158" ht="12.75">
      <c r="L5158" s="15"/>
    </row>
    <row r="5159" ht="12.75">
      <c r="L5159" s="15"/>
    </row>
    <row r="5160" ht="12.75">
      <c r="L5160" s="15"/>
    </row>
    <row r="5161" ht="12.75">
      <c r="L5161" s="15"/>
    </row>
    <row r="5162" ht="12.75">
      <c r="L5162" s="15"/>
    </row>
    <row r="5163" ht="12.75">
      <c r="L5163" s="15"/>
    </row>
    <row r="5164" ht="12.75">
      <c r="L5164" s="15"/>
    </row>
    <row r="5165" ht="12.75">
      <c r="L5165" s="15"/>
    </row>
    <row r="5166" ht="12.75">
      <c r="L5166" s="15"/>
    </row>
    <row r="5167" ht="12.75">
      <c r="L5167" s="15"/>
    </row>
    <row r="5168" ht="12.75">
      <c r="L5168" s="15"/>
    </row>
    <row r="5169" ht="12.75">
      <c r="L5169" s="15"/>
    </row>
    <row r="5170" ht="12.75">
      <c r="L5170" s="15"/>
    </row>
    <row r="5171" ht="12.75">
      <c r="L5171" s="15"/>
    </row>
    <row r="5172" ht="12.75">
      <c r="L5172" s="15"/>
    </row>
    <row r="5173" ht="12.75">
      <c r="L5173" s="15"/>
    </row>
    <row r="5174" ht="12.75">
      <c r="L5174" s="15"/>
    </row>
    <row r="5175" ht="12.75">
      <c r="L5175" s="15"/>
    </row>
    <row r="5176" ht="12.75">
      <c r="L5176" s="15"/>
    </row>
    <row r="5177" ht="12.75">
      <c r="L5177" s="15"/>
    </row>
    <row r="5178" ht="12.75">
      <c r="L5178" s="15"/>
    </row>
    <row r="5179" ht="12.75">
      <c r="L5179" s="15"/>
    </row>
    <row r="5180" ht="12.75">
      <c r="L5180" s="15"/>
    </row>
    <row r="5181" ht="12.75">
      <c r="L5181" s="15"/>
    </row>
    <row r="5182" ht="12.75">
      <c r="L5182" s="15"/>
    </row>
    <row r="5183" ht="12.75">
      <c r="L5183" s="15"/>
    </row>
    <row r="5184" ht="12.75">
      <c r="L5184" s="15"/>
    </row>
    <row r="5185" ht="12.75">
      <c r="L5185" s="15"/>
    </row>
    <row r="5186" ht="12.75">
      <c r="L5186" s="15"/>
    </row>
    <row r="5187" ht="12.75">
      <c r="L5187" s="15"/>
    </row>
    <row r="5188" ht="12.75">
      <c r="L5188" s="15"/>
    </row>
    <row r="5189" ht="12.75">
      <c r="L5189" s="15"/>
    </row>
    <row r="5190" ht="12.75">
      <c r="L5190" s="15"/>
    </row>
    <row r="5191" ht="12.75">
      <c r="L5191" s="15"/>
    </row>
    <row r="5192" ht="12.75">
      <c r="L5192" s="15"/>
    </row>
    <row r="5193" ht="12.75">
      <c r="L5193" s="15"/>
    </row>
    <row r="5194" ht="12.75">
      <c r="L5194" s="15"/>
    </row>
    <row r="5195" ht="12.75">
      <c r="L5195" s="15"/>
    </row>
    <row r="5196" ht="12.75">
      <c r="L5196" s="15"/>
    </row>
    <row r="5197" ht="12.75">
      <c r="L5197" s="15"/>
    </row>
    <row r="5198" ht="12.75">
      <c r="L5198" s="15"/>
    </row>
    <row r="5199" ht="12.75">
      <c r="L5199" s="15"/>
    </row>
    <row r="5200" ht="12.75">
      <c r="L5200" s="15"/>
    </row>
    <row r="5201" ht="12.75">
      <c r="L5201" s="15"/>
    </row>
    <row r="5202" ht="12.75">
      <c r="L5202" s="15"/>
    </row>
    <row r="5203" ht="12.75">
      <c r="L5203" s="15"/>
    </row>
    <row r="5204" ht="12.75">
      <c r="L5204" s="15"/>
    </row>
    <row r="5205" ht="12.75">
      <c r="L5205" s="15"/>
    </row>
    <row r="5206" ht="12.75">
      <c r="L5206" s="15"/>
    </row>
    <row r="5207" ht="12.75">
      <c r="L5207" s="15"/>
    </row>
    <row r="5208" ht="12.75">
      <c r="L5208" s="15"/>
    </row>
    <row r="5209" ht="12.75">
      <c r="L5209" s="15"/>
    </row>
    <row r="5210" ht="12.75">
      <c r="L5210" s="15"/>
    </row>
    <row r="5211" ht="12.75">
      <c r="L5211" s="15"/>
    </row>
    <row r="5212" ht="12.75">
      <c r="L5212" s="15"/>
    </row>
    <row r="5213" ht="12.75">
      <c r="L5213" s="15"/>
    </row>
    <row r="5214" ht="12.75">
      <c r="L5214" s="15"/>
    </row>
    <row r="5215" ht="12.75">
      <c r="L5215" s="15"/>
    </row>
    <row r="5216" ht="12.75">
      <c r="L5216" s="15"/>
    </row>
    <row r="5217" ht="12.75">
      <c r="L5217" s="15"/>
    </row>
    <row r="5218" ht="12.75">
      <c r="L5218" s="15"/>
    </row>
    <row r="5219" ht="12.75">
      <c r="L5219" s="15"/>
    </row>
    <row r="5220" ht="12.75">
      <c r="L5220" s="15"/>
    </row>
    <row r="5221" ht="12.75">
      <c r="L5221" s="15"/>
    </row>
    <row r="5222" ht="12.75">
      <c r="L5222" s="15"/>
    </row>
    <row r="5223" ht="12.75">
      <c r="L5223" s="15"/>
    </row>
    <row r="5224" ht="12.75">
      <c r="L5224" s="15"/>
    </row>
    <row r="5225" ht="12.75">
      <c r="L5225" s="15"/>
    </row>
    <row r="5226" ht="12.75">
      <c r="L5226" s="15"/>
    </row>
    <row r="5227" ht="12.75">
      <c r="L5227" s="15"/>
    </row>
    <row r="5228" ht="12.75">
      <c r="L5228" s="15"/>
    </row>
    <row r="5229" ht="12.75">
      <c r="L5229" s="15"/>
    </row>
    <row r="5230" ht="12.75">
      <c r="L5230" s="15"/>
    </row>
    <row r="5231" ht="12.75">
      <c r="L5231" s="15"/>
    </row>
    <row r="5232" ht="12.75">
      <c r="L5232" s="15"/>
    </row>
    <row r="5233" ht="12.75">
      <c r="L5233" s="15"/>
    </row>
    <row r="5234" ht="12.75">
      <c r="L5234" s="15"/>
    </row>
    <row r="5235" ht="12.75">
      <c r="L5235" s="15"/>
    </row>
    <row r="5236" ht="12.75">
      <c r="L5236" s="15"/>
    </row>
    <row r="5237" ht="12.75">
      <c r="L5237" s="15"/>
    </row>
    <row r="5238" ht="12.75">
      <c r="L5238" s="15"/>
    </row>
    <row r="5239" ht="12.75">
      <c r="L5239" s="15"/>
    </row>
    <row r="5240" ht="12.75">
      <c r="L5240" s="15"/>
    </row>
    <row r="5241" ht="12.75">
      <c r="L5241" s="15"/>
    </row>
    <row r="5242" ht="12.75">
      <c r="L5242" s="15"/>
    </row>
    <row r="5243" ht="12.75">
      <c r="L5243" s="15"/>
    </row>
    <row r="5244" ht="12.75">
      <c r="L5244" s="15"/>
    </row>
    <row r="5245" ht="12.75">
      <c r="L5245" s="15"/>
    </row>
    <row r="5246" ht="12.75">
      <c r="L5246" s="15"/>
    </row>
    <row r="5247" ht="12.75">
      <c r="L5247" s="15"/>
    </row>
    <row r="5248" ht="12.75">
      <c r="L5248" s="15"/>
    </row>
    <row r="5249" ht="12.75">
      <c r="L5249" s="15"/>
    </row>
    <row r="5250" ht="12.75">
      <c r="L5250" s="15"/>
    </row>
    <row r="5251" ht="12.75">
      <c r="L5251" s="15"/>
    </row>
    <row r="5252" ht="12.75">
      <c r="L5252" s="15"/>
    </row>
    <row r="5253" ht="12.75">
      <c r="L5253" s="15"/>
    </row>
    <row r="5254" ht="12.75">
      <c r="L5254" s="15"/>
    </row>
    <row r="5255" ht="12.75">
      <c r="L5255" s="15"/>
    </row>
    <row r="5256" ht="12.75">
      <c r="L5256" s="15"/>
    </row>
    <row r="5257" ht="12.75">
      <c r="L5257" s="15"/>
    </row>
    <row r="5258" ht="12.75">
      <c r="L5258" s="15"/>
    </row>
    <row r="5259" ht="12.75">
      <c r="L5259" s="15"/>
    </row>
    <row r="5260" ht="12.75">
      <c r="L5260" s="15"/>
    </row>
    <row r="5261" ht="12.75">
      <c r="L5261" s="15"/>
    </row>
    <row r="5262" ht="12.75">
      <c r="L5262" s="15"/>
    </row>
    <row r="5263" ht="12.75">
      <c r="L5263" s="15"/>
    </row>
    <row r="5264" ht="12.75">
      <c r="L5264" s="15"/>
    </row>
    <row r="5265" ht="12.75">
      <c r="L5265" s="15"/>
    </row>
    <row r="5266" ht="12.75">
      <c r="L5266" s="15"/>
    </row>
    <row r="5267" ht="12.75">
      <c r="L5267" s="15"/>
    </row>
    <row r="5268" ht="12.75">
      <c r="L5268" s="15"/>
    </row>
    <row r="5269" ht="12.75">
      <c r="L5269" s="15"/>
    </row>
    <row r="5270" ht="12.75">
      <c r="L5270" s="15"/>
    </row>
    <row r="5271" ht="12.75">
      <c r="L5271" s="15"/>
    </row>
    <row r="5272" ht="12.75">
      <c r="L5272" s="15"/>
    </row>
    <row r="5273" ht="12.75">
      <c r="L5273" s="15"/>
    </row>
    <row r="5274" ht="12.75">
      <c r="L5274" s="15"/>
    </row>
    <row r="5275" ht="12.75">
      <c r="L5275" s="15"/>
    </row>
    <row r="5276" ht="12.75">
      <c r="L5276" s="15"/>
    </row>
    <row r="5277" ht="12.75">
      <c r="L5277" s="15"/>
    </row>
    <row r="5278" ht="12.75">
      <c r="L5278" s="15"/>
    </row>
    <row r="5279" ht="12.75">
      <c r="L5279" s="15"/>
    </row>
    <row r="5280" ht="12.75">
      <c r="L5280" s="15"/>
    </row>
    <row r="5281" ht="12.75">
      <c r="L5281" s="15"/>
    </row>
    <row r="5282" ht="12.75">
      <c r="L5282" s="15"/>
    </row>
    <row r="5283" ht="12.75">
      <c r="L5283" s="15"/>
    </row>
    <row r="5284" ht="12.75">
      <c r="L5284" s="15"/>
    </row>
    <row r="5285" ht="12.75">
      <c r="L5285" s="15"/>
    </row>
    <row r="5286" ht="12.75">
      <c r="L5286" s="15"/>
    </row>
    <row r="5287" ht="12.75">
      <c r="L5287" s="15"/>
    </row>
    <row r="5288" ht="12.75">
      <c r="L5288" s="15"/>
    </row>
    <row r="5289" ht="12.75">
      <c r="L5289" s="15"/>
    </row>
    <row r="5290" ht="12.75">
      <c r="L5290" s="15"/>
    </row>
    <row r="5291" ht="12.75">
      <c r="L5291" s="15"/>
    </row>
    <row r="5292" ht="12.75">
      <c r="L5292" s="15"/>
    </row>
    <row r="5293" ht="12.75">
      <c r="L5293" s="15"/>
    </row>
    <row r="5294" ht="12.75">
      <c r="L5294" s="15"/>
    </row>
    <row r="5295" ht="12.75">
      <c r="L5295" s="15"/>
    </row>
    <row r="5296" ht="12.75">
      <c r="L5296" s="15"/>
    </row>
    <row r="5297" ht="12.75">
      <c r="L5297" s="15"/>
    </row>
    <row r="5298" ht="12.75">
      <c r="L5298" s="15"/>
    </row>
    <row r="5299" ht="12.75">
      <c r="L5299" s="15"/>
    </row>
    <row r="5300" ht="12.75">
      <c r="L5300" s="15"/>
    </row>
    <row r="5301" ht="12.75">
      <c r="L5301" s="15"/>
    </row>
    <row r="5302" ht="12.75">
      <c r="L5302" s="15"/>
    </row>
    <row r="5303" ht="12.75">
      <c r="L5303" s="15"/>
    </row>
    <row r="5304" ht="12.75">
      <c r="L5304" s="15"/>
    </row>
    <row r="5305" ht="12.75">
      <c r="L5305" s="15"/>
    </row>
    <row r="5306" ht="12.75">
      <c r="L5306" s="15"/>
    </row>
    <row r="5307" ht="12.75">
      <c r="L5307" s="15"/>
    </row>
    <row r="5308" ht="12.75">
      <c r="L5308" s="15"/>
    </row>
    <row r="5309" ht="12.75">
      <c r="L5309" s="15"/>
    </row>
    <row r="5310" ht="12.75">
      <c r="L5310" s="15"/>
    </row>
    <row r="5311" ht="12.75">
      <c r="L5311" s="15"/>
    </row>
    <row r="5312" ht="12.75">
      <c r="L5312" s="15"/>
    </row>
    <row r="5313" ht="12.75">
      <c r="L5313" s="15"/>
    </row>
    <row r="5314" ht="12.75">
      <c r="L5314" s="15"/>
    </row>
    <row r="5315" ht="12.75">
      <c r="L5315" s="15"/>
    </row>
    <row r="5316" ht="12.75">
      <c r="L5316" s="15"/>
    </row>
    <row r="5317" ht="12.75">
      <c r="L5317" s="15"/>
    </row>
    <row r="5318" ht="12.75">
      <c r="L5318" s="15"/>
    </row>
    <row r="5319" ht="12.75">
      <c r="L5319" s="15"/>
    </row>
    <row r="5320" ht="12.75">
      <c r="L5320" s="15"/>
    </row>
    <row r="5321" ht="12.75">
      <c r="L5321" s="15"/>
    </row>
    <row r="5322" ht="12.75">
      <c r="L5322" s="15"/>
    </row>
    <row r="5323" ht="12.75">
      <c r="L5323" s="15"/>
    </row>
    <row r="5324" ht="12.75">
      <c r="L5324" s="15"/>
    </row>
    <row r="5325" ht="12.75">
      <c r="L5325" s="15"/>
    </row>
    <row r="5326" ht="12.75">
      <c r="L5326" s="15"/>
    </row>
    <row r="5327" ht="12.75">
      <c r="L5327" s="15"/>
    </row>
    <row r="5328" ht="12.75">
      <c r="L5328" s="15"/>
    </row>
    <row r="5329" ht="12.75">
      <c r="L5329" s="15"/>
    </row>
    <row r="5330" ht="12.75">
      <c r="L5330" s="15"/>
    </row>
    <row r="5331" ht="12.75">
      <c r="L5331" s="15"/>
    </row>
    <row r="5332" ht="12.75">
      <c r="L5332" s="15"/>
    </row>
    <row r="5333" ht="12.75">
      <c r="L5333" s="15"/>
    </row>
    <row r="5334" ht="12.75">
      <c r="L5334" s="15"/>
    </row>
    <row r="5335" ht="12.75">
      <c r="L5335" s="15"/>
    </row>
    <row r="5336" ht="12.75">
      <c r="L5336" s="15"/>
    </row>
    <row r="5337" ht="12.75">
      <c r="L5337" s="15"/>
    </row>
    <row r="5338" ht="12.75">
      <c r="L5338" s="15"/>
    </row>
    <row r="5339" ht="12.75">
      <c r="L5339" s="15"/>
    </row>
    <row r="5340" ht="12.75">
      <c r="L5340" s="15"/>
    </row>
    <row r="5341" ht="12.75">
      <c r="L5341" s="15"/>
    </row>
    <row r="5342" ht="12.75">
      <c r="L5342" s="15"/>
    </row>
    <row r="5343" ht="12.75">
      <c r="L5343" s="15"/>
    </row>
    <row r="5344" ht="12.75">
      <c r="L5344" s="15"/>
    </row>
    <row r="5345" ht="12.75">
      <c r="L5345" s="15"/>
    </row>
    <row r="5346" ht="12.75">
      <c r="L5346" s="15"/>
    </row>
    <row r="5347" ht="12.75">
      <c r="L5347" s="15"/>
    </row>
    <row r="5348" ht="12.75">
      <c r="L5348" s="15"/>
    </row>
    <row r="5349" ht="12.75">
      <c r="L5349" s="15"/>
    </row>
    <row r="5350" ht="12.75">
      <c r="L5350" s="15"/>
    </row>
    <row r="5351" ht="12.75">
      <c r="L5351" s="15"/>
    </row>
    <row r="5352" ht="12.75">
      <c r="L5352" s="15"/>
    </row>
    <row r="5353" ht="12.75">
      <c r="L5353" s="15"/>
    </row>
    <row r="5354" ht="12.75">
      <c r="L5354" s="15"/>
    </row>
    <row r="5355" ht="12.75">
      <c r="L5355" s="15"/>
    </row>
    <row r="5356" ht="12.75">
      <c r="L5356" s="15"/>
    </row>
    <row r="5357" ht="12.75">
      <c r="L5357" s="15"/>
    </row>
    <row r="5358" ht="12.75">
      <c r="L5358" s="15"/>
    </row>
    <row r="5359" ht="12.75">
      <c r="L5359" s="15"/>
    </row>
    <row r="5360" ht="12.75">
      <c r="L5360" s="15"/>
    </row>
    <row r="5361" ht="12.75">
      <c r="L5361" s="15"/>
    </row>
    <row r="5362" ht="12.75">
      <c r="L5362" s="15"/>
    </row>
    <row r="5363" ht="12.75">
      <c r="L5363" s="15"/>
    </row>
    <row r="5364" ht="12.75">
      <c r="L5364" s="15"/>
    </row>
    <row r="5365" ht="12.75">
      <c r="L5365" s="15"/>
    </row>
    <row r="5366" ht="12.75">
      <c r="L5366" s="15"/>
    </row>
    <row r="5367" ht="12.75">
      <c r="L5367" s="15"/>
    </row>
    <row r="5368" ht="12.75">
      <c r="L5368" s="15"/>
    </row>
    <row r="5369" ht="12.75">
      <c r="L5369" s="15"/>
    </row>
    <row r="5370" ht="12.75">
      <c r="L5370" s="15"/>
    </row>
    <row r="5371" ht="12.75">
      <c r="L5371" s="15"/>
    </row>
    <row r="5372" ht="12.75">
      <c r="L5372" s="15"/>
    </row>
    <row r="5373" ht="12.75">
      <c r="L5373" s="15"/>
    </row>
    <row r="5374" ht="12.75">
      <c r="L5374" s="15"/>
    </row>
    <row r="5375" ht="12.75">
      <c r="L5375" s="15"/>
    </row>
    <row r="5376" ht="12.75">
      <c r="L5376" s="15"/>
    </row>
    <row r="5377" ht="12.75">
      <c r="L5377" s="15"/>
    </row>
    <row r="5378" ht="12.75">
      <c r="L5378" s="15"/>
    </row>
    <row r="5379" ht="12.75">
      <c r="L5379" s="15"/>
    </row>
    <row r="5380" ht="12.75">
      <c r="L5380" s="15"/>
    </row>
    <row r="5381" ht="12.75">
      <c r="L5381" s="15"/>
    </row>
    <row r="5382" ht="12.75">
      <c r="L5382" s="15"/>
    </row>
    <row r="5383" ht="12.75">
      <c r="L5383" s="15"/>
    </row>
    <row r="5384" ht="12.75">
      <c r="L5384" s="15"/>
    </row>
    <row r="5385" ht="12.75">
      <c r="L5385" s="15"/>
    </row>
    <row r="5386" ht="12.75">
      <c r="L5386" s="15"/>
    </row>
    <row r="5387" ht="12.75">
      <c r="L5387" s="15"/>
    </row>
    <row r="5388" ht="12.75">
      <c r="L5388" s="15"/>
    </row>
    <row r="5389" ht="12.75">
      <c r="L5389" s="15"/>
    </row>
    <row r="5390" ht="12.75">
      <c r="L5390" s="15"/>
    </row>
    <row r="5391" ht="12.75">
      <c r="L5391" s="15"/>
    </row>
    <row r="5392" ht="12.75">
      <c r="L5392" s="15"/>
    </row>
    <row r="5393" ht="12.75">
      <c r="L5393" s="15"/>
    </row>
    <row r="5394" ht="12.75">
      <c r="L5394" s="15"/>
    </row>
    <row r="5395" ht="12.75">
      <c r="L5395" s="15"/>
    </row>
    <row r="5396" ht="12.75">
      <c r="L5396" s="15"/>
    </row>
    <row r="5397" ht="12.75">
      <c r="L5397" s="15"/>
    </row>
    <row r="5398" ht="12.75">
      <c r="L5398" s="15"/>
    </row>
    <row r="5399" ht="12.75">
      <c r="L5399" s="15"/>
    </row>
    <row r="5400" ht="12.75">
      <c r="L5400" s="15"/>
    </row>
    <row r="5401" ht="12.75">
      <c r="L5401" s="15"/>
    </row>
    <row r="5402" ht="12.75">
      <c r="L5402" s="15"/>
    </row>
    <row r="5403" ht="12.75">
      <c r="L5403" s="15"/>
    </row>
    <row r="5404" ht="12.75">
      <c r="L5404" s="15"/>
    </row>
    <row r="5405" ht="12.75">
      <c r="L5405" s="15"/>
    </row>
    <row r="5406" ht="12.75">
      <c r="L5406" s="15"/>
    </row>
    <row r="5407" ht="12.75">
      <c r="L5407" s="15"/>
    </row>
    <row r="5408" ht="12.75">
      <c r="L5408" s="15"/>
    </row>
    <row r="5409" ht="12.75">
      <c r="L5409" s="15"/>
    </row>
    <row r="5410" ht="12.75">
      <c r="L5410" s="15"/>
    </row>
    <row r="5411" ht="12.75">
      <c r="L5411" s="15"/>
    </row>
    <row r="5412" ht="12.75">
      <c r="L5412" s="15"/>
    </row>
    <row r="5413" ht="12.75">
      <c r="L5413" s="15"/>
    </row>
    <row r="5414" ht="12.75">
      <c r="L5414" s="15"/>
    </row>
    <row r="5415" ht="12.75">
      <c r="L5415" s="15"/>
    </row>
    <row r="5416" ht="12.75">
      <c r="L5416" s="15"/>
    </row>
    <row r="5417" ht="12.75">
      <c r="L5417" s="15"/>
    </row>
    <row r="5418" ht="12.75">
      <c r="L5418" s="15"/>
    </row>
    <row r="5419" ht="12.75">
      <c r="L5419" s="15"/>
    </row>
    <row r="5420" ht="12.75">
      <c r="L5420" s="15"/>
    </row>
    <row r="5421" ht="12.75">
      <c r="L5421" s="15"/>
    </row>
    <row r="5422" ht="12.75">
      <c r="L5422" s="15"/>
    </row>
    <row r="5423" ht="12.75">
      <c r="L5423" s="15"/>
    </row>
    <row r="5424" ht="12.75">
      <c r="L5424" s="15"/>
    </row>
    <row r="5425" ht="12.75">
      <c r="L5425" s="15"/>
    </row>
    <row r="5426" ht="12.75">
      <c r="L5426" s="15"/>
    </row>
    <row r="5427" ht="12.75">
      <c r="L5427" s="15"/>
    </row>
    <row r="5428" ht="12.75">
      <c r="L5428" s="15"/>
    </row>
    <row r="5429" ht="12.75">
      <c r="L5429" s="15"/>
    </row>
    <row r="5430" ht="12.75">
      <c r="L5430" s="15"/>
    </row>
    <row r="5431" ht="12.75">
      <c r="L5431" s="15"/>
    </row>
    <row r="5432" ht="12.75">
      <c r="L5432" s="15"/>
    </row>
    <row r="5433" ht="12.75">
      <c r="L5433" s="15"/>
    </row>
    <row r="5434" ht="12.75">
      <c r="L5434" s="15"/>
    </row>
    <row r="5435" ht="12.75">
      <c r="L5435" s="15"/>
    </row>
    <row r="5436" ht="12.75">
      <c r="L5436" s="15"/>
    </row>
    <row r="5437" ht="12.75">
      <c r="L5437" s="15"/>
    </row>
    <row r="5438" ht="12.75">
      <c r="L5438" s="15"/>
    </row>
    <row r="5439" ht="12.75">
      <c r="L5439" s="15"/>
    </row>
    <row r="5440" ht="12.75">
      <c r="L5440" s="15"/>
    </row>
    <row r="5441" ht="12.75">
      <c r="L5441" s="15"/>
    </row>
    <row r="5442" ht="12.75">
      <c r="L5442" s="15"/>
    </row>
    <row r="5443" ht="12.75">
      <c r="L5443" s="15"/>
    </row>
    <row r="5444" ht="12.75">
      <c r="L5444" s="15"/>
    </row>
    <row r="5445" ht="12.75">
      <c r="L5445" s="15"/>
    </row>
    <row r="5446" ht="12.75">
      <c r="L5446" s="15"/>
    </row>
    <row r="5447" ht="12.75">
      <c r="L5447" s="15"/>
    </row>
    <row r="5448" ht="12.75">
      <c r="L5448" s="15"/>
    </row>
    <row r="5449" ht="12.75">
      <c r="L5449" s="15"/>
    </row>
    <row r="5450" ht="12.75">
      <c r="L5450" s="15"/>
    </row>
    <row r="5451" ht="12.75">
      <c r="L5451" s="15"/>
    </row>
    <row r="5452" ht="12.75">
      <c r="L5452" s="15"/>
    </row>
    <row r="5453" ht="12.75">
      <c r="L5453" s="15"/>
    </row>
    <row r="5454" ht="12.75">
      <c r="L5454" s="15"/>
    </row>
    <row r="5455" ht="12.75">
      <c r="L5455" s="15"/>
    </row>
    <row r="5456" ht="12.75">
      <c r="L5456" s="15"/>
    </row>
    <row r="5457" ht="12.75">
      <c r="L5457" s="15"/>
    </row>
    <row r="5458" ht="12.75">
      <c r="L5458" s="15"/>
    </row>
    <row r="5459" ht="12.75">
      <c r="L5459" s="15"/>
    </row>
    <row r="5460" ht="12.75">
      <c r="L5460" s="15"/>
    </row>
    <row r="5461" ht="12.75">
      <c r="L5461" s="15"/>
    </row>
    <row r="5462" ht="12.75">
      <c r="L5462" s="15"/>
    </row>
    <row r="5463" ht="12.75">
      <c r="L5463" s="15"/>
    </row>
    <row r="5464" ht="12.75">
      <c r="L5464" s="15"/>
    </row>
    <row r="5465" ht="12.75">
      <c r="L5465" s="15"/>
    </row>
    <row r="5466" ht="12.75">
      <c r="L5466" s="15"/>
    </row>
    <row r="5467" ht="12.75">
      <c r="L5467" s="15"/>
    </row>
    <row r="5468" ht="12.75">
      <c r="L5468" s="15"/>
    </row>
    <row r="5469" ht="12.75">
      <c r="L5469" s="15"/>
    </row>
    <row r="5470" ht="12.75">
      <c r="L5470" s="15"/>
    </row>
    <row r="5471" ht="12.75">
      <c r="L5471" s="15"/>
    </row>
    <row r="5472" ht="12.75">
      <c r="L5472" s="15"/>
    </row>
    <row r="5473" ht="12.75">
      <c r="L5473" s="15"/>
    </row>
    <row r="5474" ht="12.75">
      <c r="L5474" s="15"/>
    </row>
    <row r="5475" ht="12.75">
      <c r="L5475" s="15"/>
    </row>
    <row r="5476" ht="12.75">
      <c r="L5476" s="15"/>
    </row>
    <row r="5477" ht="12.75">
      <c r="L5477" s="15"/>
    </row>
    <row r="5478" ht="12.75">
      <c r="L5478" s="15"/>
    </row>
    <row r="5479" ht="12.75">
      <c r="L5479" s="15"/>
    </row>
    <row r="5480" ht="12.75">
      <c r="L5480" s="15"/>
    </row>
    <row r="5481" ht="12.75">
      <c r="L5481" s="15"/>
    </row>
    <row r="5482" ht="12.75">
      <c r="L5482" s="15"/>
    </row>
    <row r="5483" ht="12.75">
      <c r="L5483" s="15"/>
    </row>
    <row r="5484" ht="12.75">
      <c r="L5484" s="15"/>
    </row>
    <row r="5485" ht="12.75">
      <c r="L5485" s="15"/>
    </row>
    <row r="5486" ht="12.75">
      <c r="L5486" s="15"/>
    </row>
    <row r="5487" ht="12.75">
      <c r="L5487" s="15"/>
    </row>
    <row r="5488" ht="12.75">
      <c r="L5488" s="15"/>
    </row>
    <row r="5489" ht="12.75">
      <c r="L5489" s="15"/>
    </row>
    <row r="5490" ht="12.75">
      <c r="L5490" s="15"/>
    </row>
    <row r="5491" ht="12.75">
      <c r="L5491" s="15"/>
    </row>
    <row r="5492" ht="12.75">
      <c r="L5492" s="15"/>
    </row>
    <row r="5493" ht="12.75">
      <c r="L5493" s="15"/>
    </row>
    <row r="5494" ht="12.75">
      <c r="L5494" s="15"/>
    </row>
    <row r="5495" ht="12.75">
      <c r="L5495" s="15"/>
    </row>
    <row r="5496" ht="12.75">
      <c r="L5496" s="15"/>
    </row>
    <row r="5497" ht="12.75">
      <c r="L5497" s="15"/>
    </row>
    <row r="5498" ht="12.75">
      <c r="L5498" s="15"/>
    </row>
    <row r="5499" ht="12.75">
      <c r="L5499" s="15"/>
    </row>
    <row r="5500" ht="12.75">
      <c r="L5500" s="15"/>
    </row>
    <row r="5501" ht="12.75">
      <c r="L5501" s="15"/>
    </row>
    <row r="5502" ht="12.75">
      <c r="L5502" s="15"/>
    </row>
    <row r="5503" ht="12.75">
      <c r="L5503" s="15"/>
    </row>
    <row r="5504" ht="12.75">
      <c r="L5504" s="15"/>
    </row>
    <row r="5505" ht="12.75">
      <c r="L5505" s="15"/>
    </row>
    <row r="5506" ht="12.75">
      <c r="L5506" s="15"/>
    </row>
    <row r="5507" ht="12.75">
      <c r="L5507" s="15"/>
    </row>
    <row r="5508" ht="12.75">
      <c r="L5508" s="15"/>
    </row>
    <row r="5509" ht="12.75">
      <c r="L5509" s="15"/>
    </row>
    <row r="5510" ht="12.75">
      <c r="L5510" s="15"/>
    </row>
    <row r="5511" ht="12.75">
      <c r="L5511" s="15"/>
    </row>
    <row r="5512" ht="12.75">
      <c r="L5512" s="15"/>
    </row>
    <row r="5513" ht="12.75">
      <c r="L5513" s="15"/>
    </row>
    <row r="5514" ht="12.75">
      <c r="L5514" s="15"/>
    </row>
    <row r="5515" ht="12.75">
      <c r="L5515" s="15"/>
    </row>
    <row r="5516" ht="12.75">
      <c r="L5516" s="15"/>
    </row>
    <row r="5517" ht="12.75">
      <c r="L5517" s="15"/>
    </row>
    <row r="5518" ht="12.75">
      <c r="L5518" s="15"/>
    </row>
    <row r="5519" ht="12.75">
      <c r="L5519" s="15"/>
    </row>
    <row r="5520" ht="12.75">
      <c r="L5520" s="15"/>
    </row>
    <row r="5521" ht="12.75">
      <c r="L5521" s="15"/>
    </row>
    <row r="5522" ht="12.75">
      <c r="L5522" s="15"/>
    </row>
    <row r="5523" ht="12.75">
      <c r="L5523" s="15"/>
    </row>
    <row r="5524" ht="12.75">
      <c r="L5524" s="15"/>
    </row>
    <row r="5525" ht="12.75">
      <c r="L5525" s="15"/>
    </row>
    <row r="5526" ht="12.75">
      <c r="L5526" s="15"/>
    </row>
    <row r="5527" ht="12.75">
      <c r="L5527" s="15"/>
    </row>
    <row r="5528" ht="12.75">
      <c r="L5528" s="15"/>
    </row>
    <row r="5529" ht="12.75">
      <c r="L5529" s="15"/>
    </row>
    <row r="5530" ht="12.75">
      <c r="L5530" s="15"/>
    </row>
    <row r="5531" ht="12.75">
      <c r="L5531" s="15"/>
    </row>
    <row r="5532" ht="12.75">
      <c r="L5532" s="15"/>
    </row>
    <row r="5533" ht="12.75">
      <c r="L5533" s="15"/>
    </row>
    <row r="5534" ht="12.75">
      <c r="L5534" s="15"/>
    </row>
    <row r="5535" ht="12.75">
      <c r="L5535" s="15"/>
    </row>
    <row r="5536" ht="12.75">
      <c r="L5536" s="15"/>
    </row>
    <row r="5537" ht="12.75">
      <c r="L5537" s="15"/>
    </row>
    <row r="5538" ht="12.75">
      <c r="L5538" s="15"/>
    </row>
    <row r="5539" ht="12.75">
      <c r="L5539" s="15"/>
    </row>
    <row r="5540" ht="12.75">
      <c r="L5540" s="15"/>
    </row>
    <row r="5541" ht="12.75">
      <c r="L5541" s="15"/>
    </row>
    <row r="5542" ht="12.75">
      <c r="L5542" s="15"/>
    </row>
    <row r="5543" ht="12.75">
      <c r="L5543" s="15"/>
    </row>
    <row r="5544" ht="12.75">
      <c r="L5544" s="15"/>
    </row>
    <row r="5545" ht="12.75">
      <c r="L5545" s="15"/>
    </row>
    <row r="5546" ht="12.75">
      <c r="L5546" s="15"/>
    </row>
    <row r="5547" ht="12.75">
      <c r="L5547" s="15"/>
    </row>
    <row r="5548" ht="12.75">
      <c r="L5548" s="15"/>
    </row>
    <row r="5549" ht="12.75">
      <c r="L5549" s="15"/>
    </row>
    <row r="5550" ht="12.75">
      <c r="L5550" s="15"/>
    </row>
    <row r="5551" ht="12.75">
      <c r="L5551" s="15"/>
    </row>
    <row r="5552" ht="12.75">
      <c r="L5552" s="15"/>
    </row>
    <row r="5553" ht="12.75">
      <c r="L5553" s="15"/>
    </row>
    <row r="5554" ht="12.75">
      <c r="L5554" s="15"/>
    </row>
    <row r="5555" ht="12.75">
      <c r="L5555" s="15"/>
    </row>
    <row r="5556" ht="12.75">
      <c r="L5556" s="15"/>
    </row>
    <row r="5557" ht="12.75">
      <c r="L5557" s="15"/>
    </row>
    <row r="5558" ht="12.75">
      <c r="L5558" s="15"/>
    </row>
    <row r="5559" ht="12.75">
      <c r="L5559" s="15"/>
    </row>
    <row r="5560" ht="12.75">
      <c r="L5560" s="15"/>
    </row>
    <row r="5561" ht="12.75">
      <c r="L5561" s="15"/>
    </row>
    <row r="5562" ht="12.75">
      <c r="L5562" s="15"/>
    </row>
    <row r="5563" ht="12.75">
      <c r="L5563" s="15"/>
    </row>
    <row r="5564" ht="12.75">
      <c r="L5564" s="15"/>
    </row>
    <row r="5565" ht="12.75">
      <c r="L5565" s="15"/>
    </row>
    <row r="5566" ht="12.75">
      <c r="L5566" s="15"/>
    </row>
    <row r="5567" ht="12.75">
      <c r="L5567" s="15"/>
    </row>
    <row r="5568" ht="12.75">
      <c r="L5568" s="15"/>
    </row>
    <row r="5569" ht="12.75">
      <c r="L5569" s="15"/>
    </row>
    <row r="5570" ht="12.75">
      <c r="L5570" s="15"/>
    </row>
    <row r="5571" ht="12.75">
      <c r="L5571" s="15"/>
    </row>
    <row r="5572" ht="12.75">
      <c r="L5572" s="15"/>
    </row>
    <row r="5573" ht="12.75">
      <c r="L5573" s="15"/>
    </row>
    <row r="5574" ht="12.75">
      <c r="L5574" s="15"/>
    </row>
    <row r="5575" ht="12.75">
      <c r="L5575" s="15"/>
    </row>
    <row r="5576" ht="12.75">
      <c r="L5576" s="15"/>
    </row>
    <row r="5577" ht="12.75">
      <c r="L5577" s="15"/>
    </row>
    <row r="5578" ht="12.75">
      <c r="L5578" s="15"/>
    </row>
    <row r="5579" ht="12.75">
      <c r="L5579" s="15"/>
    </row>
    <row r="5580" ht="12.75">
      <c r="L5580" s="15"/>
    </row>
    <row r="5581" ht="12.75">
      <c r="L5581" s="15"/>
    </row>
    <row r="5582" ht="12.75">
      <c r="L5582" s="15"/>
    </row>
    <row r="5583" ht="12.75">
      <c r="L5583" s="15"/>
    </row>
    <row r="5584" ht="12.75">
      <c r="L5584" s="15"/>
    </row>
    <row r="5585" ht="12.75">
      <c r="L5585" s="15"/>
    </row>
    <row r="5586" ht="12.75">
      <c r="L5586" s="15"/>
    </row>
    <row r="5587" ht="12.75">
      <c r="L5587" s="15"/>
    </row>
    <row r="5588" ht="12.75">
      <c r="L5588" s="15"/>
    </row>
    <row r="5589" ht="12.75">
      <c r="L5589" s="15"/>
    </row>
    <row r="5590" ht="12.75">
      <c r="L5590" s="15"/>
    </row>
    <row r="5591" ht="12.75">
      <c r="L5591" s="15"/>
    </row>
    <row r="5592" ht="12.75">
      <c r="L5592" s="15"/>
    </row>
    <row r="5593" ht="12.75">
      <c r="L5593" s="15"/>
    </row>
    <row r="5594" ht="12.75">
      <c r="L5594" s="15"/>
    </row>
    <row r="5595" ht="12.75">
      <c r="L5595" s="15"/>
    </row>
    <row r="5596" ht="12.75">
      <c r="L5596" s="15"/>
    </row>
    <row r="5597" ht="12.75">
      <c r="L5597" s="15"/>
    </row>
    <row r="5598" ht="12.75">
      <c r="L5598" s="15"/>
    </row>
    <row r="5599" ht="12.75">
      <c r="L5599" s="15"/>
    </row>
    <row r="5600" ht="12.75">
      <c r="L5600" s="15"/>
    </row>
    <row r="5601" ht="12.75">
      <c r="L5601" s="15"/>
    </row>
    <row r="5602" ht="12.75">
      <c r="L5602" s="15"/>
    </row>
    <row r="5603" ht="12.75">
      <c r="L5603" s="15"/>
    </row>
    <row r="5604" ht="12.75">
      <c r="L5604" s="15"/>
    </row>
    <row r="5605" ht="12.75">
      <c r="L5605" s="15"/>
    </row>
    <row r="5606" ht="12.75">
      <c r="L5606" s="15"/>
    </row>
    <row r="5607" ht="12.75">
      <c r="L5607" s="15"/>
    </row>
    <row r="5608" ht="12.75">
      <c r="L5608" s="15"/>
    </row>
    <row r="5609" ht="12.75">
      <c r="L5609" s="15"/>
    </row>
    <row r="5610" ht="12.75">
      <c r="L5610" s="15"/>
    </row>
    <row r="5611" ht="12.75">
      <c r="L5611" s="15"/>
    </row>
    <row r="5612" ht="12.75">
      <c r="L5612" s="15"/>
    </row>
    <row r="5613" ht="12.75">
      <c r="L5613" s="15"/>
    </row>
    <row r="5614" ht="12.75">
      <c r="L5614" s="15"/>
    </row>
    <row r="5615" ht="12.75">
      <c r="L5615" s="15"/>
    </row>
    <row r="5616" ht="12.75">
      <c r="L5616" s="15"/>
    </row>
    <row r="5617" ht="12.75">
      <c r="L5617" s="15"/>
    </row>
    <row r="5618" ht="12.75">
      <c r="L5618" s="15"/>
    </row>
    <row r="5619" ht="12.75">
      <c r="L5619" s="15"/>
    </row>
    <row r="5620" ht="12.75">
      <c r="L5620" s="15"/>
    </row>
    <row r="5621" ht="12.75">
      <c r="L5621" s="15"/>
    </row>
    <row r="5622" ht="12.75">
      <c r="L5622" s="15"/>
    </row>
    <row r="5623" ht="12.75">
      <c r="L5623" s="15"/>
    </row>
    <row r="5624" ht="12.75">
      <c r="L5624" s="15"/>
    </row>
    <row r="5625" ht="12.75">
      <c r="L5625" s="15"/>
    </row>
    <row r="5626" ht="12.75">
      <c r="L5626" s="15"/>
    </row>
    <row r="5627" ht="12.75">
      <c r="L5627" s="15"/>
    </row>
    <row r="5628" ht="12.75">
      <c r="L5628" s="15"/>
    </row>
    <row r="5629" ht="12.75">
      <c r="L5629" s="15"/>
    </row>
    <row r="5630" ht="12.75">
      <c r="L5630" s="15"/>
    </row>
    <row r="5631" ht="12.75">
      <c r="L5631" s="15"/>
    </row>
    <row r="5632" ht="12.75">
      <c r="L5632" s="15"/>
    </row>
    <row r="5633" ht="12.75">
      <c r="L5633" s="15"/>
    </row>
    <row r="5634" ht="12.75">
      <c r="L5634" s="15"/>
    </row>
    <row r="5635" ht="12.75">
      <c r="L5635" s="15"/>
    </row>
    <row r="5636" ht="12.75">
      <c r="L5636" s="15"/>
    </row>
    <row r="5637" ht="12.75">
      <c r="L5637" s="15"/>
    </row>
    <row r="5638" ht="12.75">
      <c r="L5638" s="15"/>
    </row>
    <row r="5639" ht="12.75">
      <c r="L5639" s="15"/>
    </row>
    <row r="5640" ht="12.75">
      <c r="L5640" s="15"/>
    </row>
    <row r="5641" ht="12.75">
      <c r="L5641" s="15"/>
    </row>
    <row r="5642" ht="12.75">
      <c r="L5642" s="15"/>
    </row>
    <row r="5643" ht="12.75">
      <c r="L5643" s="15"/>
    </row>
    <row r="5644" ht="12.75">
      <c r="L5644" s="15"/>
    </row>
    <row r="5645" ht="12.75">
      <c r="L5645" s="15"/>
    </row>
    <row r="5646" ht="12.75">
      <c r="L5646" s="15"/>
    </row>
    <row r="5647" ht="12.75">
      <c r="L5647" s="15"/>
    </row>
    <row r="5648" ht="12.75">
      <c r="L5648" s="15"/>
    </row>
    <row r="5649" ht="12.75">
      <c r="L5649" s="15"/>
    </row>
    <row r="5650" ht="12.75">
      <c r="L5650" s="15"/>
    </row>
    <row r="5651" ht="12.75">
      <c r="L5651" s="15"/>
    </row>
    <row r="5652" ht="12.75">
      <c r="L5652" s="15"/>
    </row>
    <row r="5653" ht="12.75">
      <c r="L5653" s="15"/>
    </row>
    <row r="5654" ht="12.75">
      <c r="L5654" s="15"/>
    </row>
    <row r="5655" ht="12.75">
      <c r="L5655" s="15"/>
    </row>
    <row r="5656" ht="12.75">
      <c r="L5656" s="15"/>
    </row>
    <row r="5657" ht="12.75">
      <c r="L5657" s="15"/>
    </row>
    <row r="5658" ht="12.75">
      <c r="L5658" s="15"/>
    </row>
    <row r="5659" ht="12.75">
      <c r="L5659" s="15"/>
    </row>
    <row r="5660" ht="12.75">
      <c r="L5660" s="15"/>
    </row>
    <row r="5661" ht="12.75">
      <c r="L5661" s="15"/>
    </row>
    <row r="5662" ht="12.75">
      <c r="L5662" s="15"/>
    </row>
    <row r="5663" ht="12.75">
      <c r="L5663" s="15"/>
    </row>
    <row r="5664" ht="12.75">
      <c r="L5664" s="15"/>
    </row>
    <row r="5665" ht="12.75">
      <c r="L5665" s="15"/>
    </row>
    <row r="5666" ht="12.75">
      <c r="L5666" s="15"/>
    </row>
    <row r="5667" ht="12.75">
      <c r="L5667" s="15"/>
    </row>
    <row r="5668" ht="12.75">
      <c r="L5668" s="15"/>
    </row>
    <row r="5669" ht="12.75">
      <c r="L5669" s="15"/>
    </row>
    <row r="5670" ht="12.75">
      <c r="L5670" s="15"/>
    </row>
    <row r="5671" ht="12.75">
      <c r="L5671" s="15"/>
    </row>
    <row r="5672" ht="12.75">
      <c r="L5672" s="15"/>
    </row>
    <row r="5673" ht="12.75">
      <c r="L5673" s="15"/>
    </row>
    <row r="5674" ht="12.75">
      <c r="L5674" s="15"/>
    </row>
    <row r="5675" ht="12.75">
      <c r="L5675" s="15"/>
    </row>
    <row r="5676" ht="12.75">
      <c r="L5676" s="15"/>
    </row>
    <row r="5677" ht="12.75">
      <c r="L5677" s="15"/>
    </row>
    <row r="5678" ht="12.75">
      <c r="L5678" s="15"/>
    </row>
    <row r="5679" ht="12.75">
      <c r="L5679" s="15"/>
    </row>
    <row r="5680" ht="12.75">
      <c r="L5680" s="15"/>
    </row>
    <row r="5681" ht="12.75">
      <c r="L5681" s="15"/>
    </row>
    <row r="5682" ht="12.75">
      <c r="L5682" s="15"/>
    </row>
    <row r="5683" ht="12.75">
      <c r="L5683" s="15"/>
    </row>
    <row r="5684" ht="12.75">
      <c r="L5684" s="15"/>
    </row>
    <row r="5685" ht="12.75">
      <c r="L5685" s="15"/>
    </row>
    <row r="5686" ht="12.75">
      <c r="L5686" s="15"/>
    </row>
    <row r="5687" ht="12.75">
      <c r="L5687" s="15"/>
    </row>
    <row r="5688" ht="12.75">
      <c r="L5688" s="15"/>
    </row>
    <row r="5689" ht="12.75">
      <c r="L5689" s="15"/>
    </row>
    <row r="5690" ht="12.75">
      <c r="L5690" s="15"/>
    </row>
    <row r="5691" ht="12.75">
      <c r="L5691" s="15"/>
    </row>
    <row r="5692" ht="12.75">
      <c r="L5692" s="15"/>
    </row>
    <row r="5693" ht="12.75">
      <c r="L5693" s="15"/>
    </row>
    <row r="5694" ht="12.75">
      <c r="L5694" s="15"/>
    </row>
    <row r="5695" ht="12.75">
      <c r="L5695" s="15"/>
    </row>
    <row r="5696" ht="12.75">
      <c r="L5696" s="15"/>
    </row>
    <row r="5697" ht="12.75">
      <c r="L5697" s="15"/>
    </row>
    <row r="5698" ht="12.75">
      <c r="L5698" s="15"/>
    </row>
    <row r="5699" ht="12.75">
      <c r="L5699" s="15"/>
    </row>
    <row r="5700" ht="12.75">
      <c r="L5700" s="15"/>
    </row>
    <row r="5701" ht="12.75">
      <c r="L5701" s="15"/>
    </row>
    <row r="5702" ht="12.75">
      <c r="L5702" s="15"/>
    </row>
    <row r="5703" ht="12.75">
      <c r="L5703" s="15"/>
    </row>
    <row r="5704" ht="12.75">
      <c r="L5704" s="15"/>
    </row>
    <row r="5705" ht="12.75">
      <c r="L5705" s="15"/>
    </row>
    <row r="5706" ht="12.75">
      <c r="L5706" s="15"/>
    </row>
    <row r="5707" ht="12.75">
      <c r="L5707" s="15"/>
    </row>
    <row r="5708" ht="12.75">
      <c r="L5708" s="15"/>
    </row>
    <row r="5709" ht="12.75">
      <c r="L5709" s="15"/>
    </row>
    <row r="5710" ht="12.75">
      <c r="L5710" s="15"/>
    </row>
    <row r="5711" ht="12.75">
      <c r="L5711" s="15"/>
    </row>
    <row r="5712" ht="12.75">
      <c r="L5712" s="15"/>
    </row>
    <row r="5713" ht="12.75">
      <c r="L5713" s="15"/>
    </row>
    <row r="5714" ht="12.75">
      <c r="L5714" s="15"/>
    </row>
    <row r="5715" ht="12.75">
      <c r="L5715" s="15"/>
    </row>
    <row r="5716" ht="12.75">
      <c r="L5716" s="15"/>
    </row>
    <row r="5717" ht="12.75">
      <c r="L5717" s="15"/>
    </row>
    <row r="5718" ht="12.75">
      <c r="L5718" s="15"/>
    </row>
    <row r="5719" ht="12.75">
      <c r="L5719" s="15"/>
    </row>
    <row r="5720" ht="12.75">
      <c r="L5720" s="15"/>
    </row>
    <row r="5721" ht="12.75">
      <c r="L5721" s="15"/>
    </row>
    <row r="5722" ht="12.75">
      <c r="L5722" s="15"/>
    </row>
    <row r="5723" ht="12.75">
      <c r="L5723" s="15"/>
    </row>
    <row r="5724" ht="12.75">
      <c r="L5724" s="15"/>
    </row>
    <row r="5725" ht="12.75">
      <c r="L5725" s="15"/>
    </row>
    <row r="5726" ht="12.75">
      <c r="L5726" s="15"/>
    </row>
    <row r="5727" ht="12.75">
      <c r="L5727" s="15"/>
    </row>
    <row r="5728" ht="12.75">
      <c r="L5728" s="15"/>
    </row>
    <row r="5729" ht="12.75">
      <c r="L5729" s="15"/>
    </row>
    <row r="5730" ht="12.75">
      <c r="L5730" s="15"/>
    </row>
    <row r="5731" ht="12.75">
      <c r="L5731" s="15"/>
    </row>
    <row r="5732" ht="12.75">
      <c r="L5732" s="15"/>
    </row>
    <row r="5733" ht="12.75">
      <c r="L5733" s="15"/>
    </row>
    <row r="5734" ht="12.75">
      <c r="L5734" s="15"/>
    </row>
    <row r="5735" ht="12.75">
      <c r="L5735" s="15"/>
    </row>
    <row r="5736" ht="12.75">
      <c r="L5736" s="15"/>
    </row>
    <row r="5737" ht="12.75">
      <c r="L5737" s="15"/>
    </row>
    <row r="5738" ht="12.75">
      <c r="L5738" s="15"/>
    </row>
    <row r="5739" ht="12.75">
      <c r="L5739" s="15"/>
    </row>
    <row r="5740" ht="12.75">
      <c r="L5740" s="15"/>
    </row>
    <row r="5741" ht="12.75">
      <c r="L5741" s="15"/>
    </row>
    <row r="5742" ht="12.75">
      <c r="L5742" s="15"/>
    </row>
    <row r="5743" ht="12.75">
      <c r="L5743" s="15"/>
    </row>
    <row r="5744" ht="12.75">
      <c r="L5744" s="15"/>
    </row>
    <row r="5745" ht="12.75">
      <c r="L5745" s="15"/>
    </row>
    <row r="5746" ht="12.75">
      <c r="L5746" s="15"/>
    </row>
    <row r="5747" ht="12.75">
      <c r="L5747" s="15"/>
    </row>
    <row r="5748" ht="12.75">
      <c r="L5748" s="15"/>
    </row>
    <row r="5749" ht="12.75">
      <c r="L5749" s="15"/>
    </row>
    <row r="5750" ht="12.75">
      <c r="L5750" s="15"/>
    </row>
    <row r="5751" ht="12.75">
      <c r="L5751" s="15"/>
    </row>
    <row r="5752" ht="12.75">
      <c r="L5752" s="15"/>
    </row>
    <row r="5753" ht="12.75">
      <c r="L5753" s="15"/>
    </row>
    <row r="5754" ht="12.75">
      <c r="L5754" s="15"/>
    </row>
    <row r="5755" ht="12.75">
      <c r="L5755" s="15"/>
    </row>
    <row r="5756" ht="12.75">
      <c r="L5756" s="15"/>
    </row>
    <row r="5757" ht="12.75">
      <c r="L5757" s="15"/>
    </row>
    <row r="5758" ht="12.75">
      <c r="L5758" s="15"/>
    </row>
    <row r="5759" ht="12.75">
      <c r="L5759" s="15"/>
    </row>
    <row r="5760" ht="12.75">
      <c r="L5760" s="15"/>
    </row>
    <row r="5761" ht="12.75">
      <c r="L5761" s="15"/>
    </row>
    <row r="5762" ht="12.75">
      <c r="L5762" s="15"/>
    </row>
    <row r="5763" ht="12.75">
      <c r="L5763" s="15"/>
    </row>
    <row r="5764" ht="12.75">
      <c r="L5764" s="15"/>
    </row>
    <row r="5765" ht="12.75">
      <c r="L5765" s="15"/>
    </row>
    <row r="5766" ht="12.75">
      <c r="L5766" s="15"/>
    </row>
    <row r="5767" ht="12.75">
      <c r="L5767" s="15"/>
    </row>
    <row r="5768" ht="12.75">
      <c r="L5768" s="15"/>
    </row>
    <row r="5769" ht="12.75">
      <c r="L5769" s="15"/>
    </row>
    <row r="5770" ht="12.75">
      <c r="L5770" s="15"/>
    </row>
    <row r="5771" ht="12.75">
      <c r="L5771" s="15"/>
    </row>
    <row r="5772" ht="12.75">
      <c r="L5772" s="15"/>
    </row>
    <row r="5773" ht="12.75">
      <c r="L5773" s="15"/>
    </row>
    <row r="5774" ht="12.75">
      <c r="L5774" s="15"/>
    </row>
    <row r="5775" ht="12.75">
      <c r="L5775" s="15"/>
    </row>
    <row r="5776" ht="12.75">
      <c r="L5776" s="15"/>
    </row>
    <row r="5777" ht="12.75">
      <c r="L5777" s="15"/>
    </row>
    <row r="5778" ht="12.75">
      <c r="L5778" s="15"/>
    </row>
    <row r="5779" ht="12.75">
      <c r="L5779" s="15"/>
    </row>
    <row r="5780" ht="12.75">
      <c r="L5780" s="15"/>
    </row>
    <row r="5781" ht="12.75">
      <c r="L5781" s="15"/>
    </row>
    <row r="5782" ht="12.75">
      <c r="L5782" s="15"/>
    </row>
    <row r="5783" ht="12.75">
      <c r="L5783" s="15"/>
    </row>
    <row r="5784" ht="12.75">
      <c r="L5784" s="15"/>
    </row>
    <row r="5785" ht="12.75">
      <c r="L5785" s="15"/>
    </row>
    <row r="5786" ht="12.75">
      <c r="L5786" s="15"/>
    </row>
    <row r="5787" ht="12.75">
      <c r="L5787" s="15"/>
    </row>
    <row r="5788" ht="12.75">
      <c r="L5788" s="15"/>
    </row>
    <row r="5789" ht="12.75">
      <c r="L5789" s="15"/>
    </row>
    <row r="5790" ht="12.75">
      <c r="L5790" s="15"/>
    </row>
    <row r="5791" ht="12.75">
      <c r="L5791" s="15"/>
    </row>
    <row r="5792" ht="12.75">
      <c r="L5792" s="15"/>
    </row>
    <row r="5793" ht="12.75">
      <c r="L5793" s="15"/>
    </row>
    <row r="5794" ht="12.75">
      <c r="L5794" s="15"/>
    </row>
    <row r="5795" ht="12.75">
      <c r="L5795" s="15"/>
    </row>
    <row r="5796" ht="12.75">
      <c r="L5796" s="15"/>
    </row>
    <row r="5797" ht="12.75">
      <c r="L5797" s="15"/>
    </row>
    <row r="5798" ht="12.75">
      <c r="L5798" s="15"/>
    </row>
    <row r="5799" ht="12.75">
      <c r="L5799" s="15"/>
    </row>
    <row r="5800" ht="12.75">
      <c r="L5800" s="15"/>
    </row>
    <row r="5801" ht="12.75">
      <c r="L5801" s="15"/>
    </row>
    <row r="5802" ht="12.75">
      <c r="L5802" s="15"/>
    </row>
    <row r="5803" ht="12.75">
      <c r="L5803" s="15"/>
    </row>
    <row r="5804" ht="12.75">
      <c r="L5804" s="15"/>
    </row>
    <row r="5805" ht="12.75">
      <c r="L5805" s="15"/>
    </row>
    <row r="5806" ht="12.75">
      <c r="L5806" s="15"/>
    </row>
    <row r="5807" ht="12.75">
      <c r="L5807" s="15"/>
    </row>
    <row r="5808" ht="12.75">
      <c r="L5808" s="15"/>
    </row>
    <row r="5809" ht="12.75">
      <c r="L5809" s="15"/>
    </row>
    <row r="5810" ht="12.75">
      <c r="L5810" s="15"/>
    </row>
    <row r="5811" ht="12.75">
      <c r="L5811" s="15"/>
    </row>
    <row r="5812" ht="12.75">
      <c r="L5812" s="15"/>
    </row>
    <row r="5813" ht="12.75">
      <c r="L5813" s="15"/>
    </row>
    <row r="5814" ht="12.75">
      <c r="L5814" s="15"/>
    </row>
    <row r="5815" ht="12.75">
      <c r="L5815" s="15"/>
    </row>
    <row r="5816" ht="12.75">
      <c r="L5816" s="15"/>
    </row>
    <row r="5817" ht="12.75">
      <c r="L5817" s="15"/>
    </row>
    <row r="5818" ht="12.75">
      <c r="L5818" s="15"/>
    </row>
    <row r="5819" ht="12.75">
      <c r="L5819" s="15"/>
    </row>
    <row r="5820" ht="12.75">
      <c r="L5820" s="15"/>
    </row>
    <row r="5821" ht="12.75">
      <c r="L5821" s="15"/>
    </row>
    <row r="5822" ht="12.75">
      <c r="L5822" s="15"/>
    </row>
    <row r="5823" ht="12.75">
      <c r="L5823" s="15"/>
    </row>
    <row r="5824" ht="12.75">
      <c r="L5824" s="15"/>
    </row>
    <row r="5825" ht="12.75">
      <c r="L5825" s="15"/>
    </row>
    <row r="5826" ht="12.75">
      <c r="L5826" s="15"/>
    </row>
    <row r="5827" ht="12.75">
      <c r="L5827" s="15"/>
    </row>
    <row r="5828" ht="12.75">
      <c r="L5828" s="15"/>
    </row>
    <row r="5829" ht="12.75">
      <c r="L5829" s="15"/>
    </row>
    <row r="5830" ht="12.75">
      <c r="L5830" s="15"/>
    </row>
    <row r="5831" ht="12.75">
      <c r="L5831" s="15"/>
    </row>
    <row r="5832" ht="12.75">
      <c r="L5832" s="15"/>
    </row>
    <row r="5833" ht="12.75">
      <c r="L5833" s="15"/>
    </row>
    <row r="5834" ht="12.75">
      <c r="L5834" s="15"/>
    </row>
    <row r="5835" ht="12.75">
      <c r="L5835" s="15"/>
    </row>
    <row r="5836" ht="12.75">
      <c r="L5836" s="15"/>
    </row>
    <row r="5837" ht="12.75">
      <c r="L5837" s="15"/>
    </row>
    <row r="5838" ht="12.75">
      <c r="L5838" s="15"/>
    </row>
    <row r="5839" ht="12.75">
      <c r="L5839" s="15"/>
    </row>
    <row r="5840" ht="12.75">
      <c r="L5840" s="15"/>
    </row>
    <row r="5841" ht="12.75">
      <c r="L5841" s="15"/>
    </row>
    <row r="5842" ht="12.75">
      <c r="L5842" s="15"/>
    </row>
    <row r="5843" ht="12.75">
      <c r="L5843" s="15"/>
    </row>
    <row r="5844" ht="12.75">
      <c r="L5844" s="15"/>
    </row>
    <row r="5845" ht="12.75">
      <c r="L5845" s="15"/>
    </row>
    <row r="5846" ht="12.75">
      <c r="L5846" s="15"/>
    </row>
    <row r="5847" ht="12.75">
      <c r="L5847" s="15"/>
    </row>
    <row r="5848" ht="12.75">
      <c r="L5848" s="15"/>
    </row>
    <row r="5849" ht="12.75">
      <c r="L5849" s="15"/>
    </row>
    <row r="5850" ht="12.75">
      <c r="L5850" s="15"/>
    </row>
    <row r="5851" ht="12.75">
      <c r="L5851" s="15"/>
    </row>
    <row r="5852" ht="12.75">
      <c r="L5852" s="15"/>
    </row>
    <row r="5853" ht="12.75">
      <c r="L5853" s="15"/>
    </row>
    <row r="5854" ht="12.75">
      <c r="L5854" s="15"/>
    </row>
    <row r="5855" ht="12.75">
      <c r="L5855" s="15"/>
    </row>
    <row r="5856" ht="12.75">
      <c r="L5856" s="15"/>
    </row>
    <row r="5857" ht="12.75">
      <c r="L5857" s="15"/>
    </row>
    <row r="5858" ht="12.75">
      <c r="L5858" s="15"/>
    </row>
    <row r="5859" ht="12.75">
      <c r="L5859" s="15"/>
    </row>
    <row r="5860" ht="12.75">
      <c r="L5860" s="15"/>
    </row>
    <row r="5861" ht="12.75">
      <c r="L5861" s="15"/>
    </row>
    <row r="5862" ht="12.75">
      <c r="L5862" s="15"/>
    </row>
    <row r="5863" ht="12.75">
      <c r="L5863" s="15"/>
    </row>
    <row r="5864" ht="12.75">
      <c r="L5864" s="15"/>
    </row>
    <row r="5865" ht="12.75">
      <c r="L5865" s="15"/>
    </row>
    <row r="5866" ht="12.75">
      <c r="L5866" s="15"/>
    </row>
    <row r="5867" ht="12.75">
      <c r="L5867" s="15"/>
    </row>
    <row r="5868" ht="12.75">
      <c r="L5868" s="15"/>
    </row>
    <row r="5869" ht="12.75">
      <c r="L5869" s="15"/>
    </row>
    <row r="5870" ht="12.75">
      <c r="L5870" s="15"/>
    </row>
    <row r="5871" ht="12.75">
      <c r="L5871" s="15"/>
    </row>
    <row r="5872" ht="12.75">
      <c r="L5872" s="15"/>
    </row>
    <row r="5873" ht="12.75">
      <c r="L5873" s="15"/>
    </row>
    <row r="5874" ht="12.75">
      <c r="L5874" s="15"/>
    </row>
    <row r="5875" ht="12.75">
      <c r="L5875" s="15"/>
    </row>
    <row r="5876" ht="12.75">
      <c r="L5876" s="15"/>
    </row>
    <row r="5877" ht="12.75">
      <c r="L5877" s="15"/>
    </row>
    <row r="5878" ht="12.75">
      <c r="L5878" s="15"/>
    </row>
    <row r="5879" ht="12.75">
      <c r="L5879" s="15"/>
    </row>
    <row r="5880" ht="12.75">
      <c r="L5880" s="15"/>
    </row>
    <row r="5881" ht="12.75">
      <c r="L5881" s="15"/>
    </row>
    <row r="5882" ht="12.75">
      <c r="L5882" s="15"/>
    </row>
    <row r="5883" ht="12.75">
      <c r="L5883" s="15"/>
    </row>
    <row r="5884" ht="12.75">
      <c r="L5884" s="15"/>
    </row>
    <row r="5885" ht="12.75">
      <c r="L5885" s="15"/>
    </row>
    <row r="5886" ht="12.75">
      <c r="L5886" s="15"/>
    </row>
    <row r="5887" ht="12.75">
      <c r="L5887" s="15"/>
    </row>
    <row r="5888" ht="12.75">
      <c r="L5888" s="15"/>
    </row>
    <row r="5889" ht="12.75">
      <c r="L5889" s="15"/>
    </row>
    <row r="5890" ht="12.75">
      <c r="L5890" s="15"/>
    </row>
    <row r="5891" ht="12.75">
      <c r="L5891" s="15"/>
    </row>
    <row r="5892" ht="12.75">
      <c r="L5892" s="15"/>
    </row>
    <row r="5893" ht="12.75">
      <c r="L5893" s="15"/>
    </row>
    <row r="5894" ht="12.75">
      <c r="L5894" s="15"/>
    </row>
    <row r="5895" ht="12.75">
      <c r="L5895" s="15"/>
    </row>
    <row r="5896" ht="12.75">
      <c r="L5896" s="15"/>
    </row>
    <row r="5897" ht="12.75">
      <c r="L5897" s="15"/>
    </row>
    <row r="5898" ht="12.75">
      <c r="L5898" s="15"/>
    </row>
    <row r="5899" ht="12.75">
      <c r="L5899" s="15"/>
    </row>
    <row r="5900" ht="12.75">
      <c r="L5900" s="15"/>
    </row>
    <row r="5901" ht="12.75">
      <c r="L5901" s="15"/>
    </row>
    <row r="5902" ht="12.75">
      <c r="L5902" s="15"/>
    </row>
    <row r="5903" ht="12.75">
      <c r="L5903" s="15"/>
    </row>
    <row r="5904" ht="12.75">
      <c r="L5904" s="15"/>
    </row>
    <row r="5905" ht="12.75">
      <c r="L5905" s="15"/>
    </row>
    <row r="5906" ht="12.75">
      <c r="L5906" s="15"/>
    </row>
    <row r="5907" ht="12.75">
      <c r="L5907" s="15"/>
    </row>
    <row r="5908" ht="12.75">
      <c r="L5908" s="15"/>
    </row>
    <row r="5909" ht="12.75">
      <c r="L5909" s="15"/>
    </row>
    <row r="5910" ht="12.75">
      <c r="L5910" s="15"/>
    </row>
    <row r="5911" ht="12.75">
      <c r="L5911" s="15"/>
    </row>
    <row r="5912" ht="12.75">
      <c r="L5912" s="15"/>
    </row>
    <row r="5913" ht="12.75">
      <c r="L5913" s="15"/>
    </row>
    <row r="5914" ht="12.75">
      <c r="L5914" s="15"/>
    </row>
    <row r="5915" ht="12.75">
      <c r="L5915" s="15"/>
    </row>
    <row r="5916" ht="12.75">
      <c r="L5916" s="15"/>
    </row>
    <row r="5917" ht="12.75">
      <c r="L5917" s="15"/>
    </row>
    <row r="5918" ht="12.75">
      <c r="L5918" s="15"/>
    </row>
    <row r="5919" ht="12.75">
      <c r="L5919" s="15"/>
    </row>
    <row r="5920" ht="12.75">
      <c r="L5920" s="15"/>
    </row>
    <row r="5921" ht="12.75">
      <c r="L5921" s="15"/>
    </row>
    <row r="5922" ht="12.75">
      <c r="L5922" s="15"/>
    </row>
    <row r="5923" ht="12.75">
      <c r="L5923" s="15"/>
    </row>
    <row r="5924" ht="12.75">
      <c r="L5924" s="15"/>
    </row>
    <row r="5925" ht="12.75">
      <c r="L5925" s="15"/>
    </row>
    <row r="5926" ht="12.75">
      <c r="L5926" s="15"/>
    </row>
    <row r="5927" ht="12.75">
      <c r="L5927" s="15"/>
    </row>
    <row r="5928" ht="12.75">
      <c r="L5928" s="15"/>
    </row>
    <row r="5929" ht="12.75">
      <c r="L5929" s="15"/>
    </row>
    <row r="5930" ht="12.75">
      <c r="L5930" s="15"/>
    </row>
    <row r="5931" ht="12.75">
      <c r="L5931" s="15"/>
    </row>
    <row r="5932" ht="12.75">
      <c r="L5932" s="15"/>
    </row>
    <row r="5933" ht="12.75">
      <c r="L5933" s="15"/>
    </row>
    <row r="5934" ht="12.75">
      <c r="L5934" s="15"/>
    </row>
    <row r="5935" ht="12.75">
      <c r="L5935" s="15"/>
    </row>
    <row r="5936" ht="12.75">
      <c r="L5936" s="15"/>
    </row>
    <row r="5937" ht="12.75">
      <c r="L5937" s="15"/>
    </row>
    <row r="5938" ht="12.75">
      <c r="L5938" s="15"/>
    </row>
    <row r="5939" ht="12.75">
      <c r="L5939" s="15"/>
    </row>
    <row r="5940" ht="12.75">
      <c r="L5940" s="15"/>
    </row>
    <row r="5941" ht="12.75">
      <c r="L5941" s="15"/>
    </row>
    <row r="5942" ht="12.75">
      <c r="L5942" s="15"/>
    </row>
    <row r="5943" ht="12.75">
      <c r="L5943" s="15"/>
    </row>
    <row r="5944" ht="12.75">
      <c r="L5944" s="15"/>
    </row>
    <row r="5945" ht="12.75">
      <c r="L5945" s="15"/>
    </row>
    <row r="5946" ht="12.75">
      <c r="L5946" s="15"/>
    </row>
    <row r="5947" ht="12.75">
      <c r="L5947" s="15"/>
    </row>
    <row r="5948" ht="12.75">
      <c r="L5948" s="15"/>
    </row>
    <row r="5949" ht="12.75">
      <c r="L5949" s="15"/>
    </row>
    <row r="5950" ht="12.75">
      <c r="L5950" s="15"/>
    </row>
    <row r="5951" ht="12.75">
      <c r="L5951" s="15"/>
    </row>
    <row r="5952" ht="12.75">
      <c r="L5952" s="15"/>
    </row>
    <row r="5953" ht="12.75">
      <c r="L5953" s="15"/>
    </row>
    <row r="5954" ht="12.75">
      <c r="L5954" s="15"/>
    </row>
    <row r="5955" ht="12.75">
      <c r="L5955" s="15"/>
    </row>
    <row r="5956" ht="12.75">
      <c r="L5956" s="15"/>
    </row>
    <row r="5957" ht="12.75">
      <c r="L5957" s="15"/>
    </row>
    <row r="5958" ht="12.75">
      <c r="L5958" s="15"/>
    </row>
    <row r="5959" ht="12.75">
      <c r="L5959" s="15"/>
    </row>
    <row r="5960" ht="12.75">
      <c r="L5960" s="15"/>
    </row>
    <row r="5961" ht="12.75">
      <c r="L5961" s="15"/>
    </row>
    <row r="5962" ht="12.75">
      <c r="L5962" s="15"/>
    </row>
    <row r="5963" ht="12.75">
      <c r="L5963" s="15"/>
    </row>
    <row r="5964" ht="12.75">
      <c r="L5964" s="15"/>
    </row>
    <row r="5965" ht="12.75">
      <c r="L5965" s="15"/>
    </row>
    <row r="5966" ht="12.75">
      <c r="L5966" s="15"/>
    </row>
    <row r="5967" ht="12.75">
      <c r="L5967" s="15"/>
    </row>
    <row r="5968" ht="12.75">
      <c r="L5968" s="15"/>
    </row>
    <row r="5969" ht="12.75">
      <c r="L5969" s="15"/>
    </row>
    <row r="5970" ht="12.75">
      <c r="L5970" s="15"/>
    </row>
    <row r="5971" ht="12.75">
      <c r="L5971" s="15"/>
    </row>
    <row r="5972" ht="12.75">
      <c r="L5972" s="15"/>
    </row>
    <row r="5973" ht="12.75">
      <c r="L5973" s="15"/>
    </row>
    <row r="5974" ht="12.75">
      <c r="L5974" s="15"/>
    </row>
    <row r="5975" ht="12.75">
      <c r="L5975" s="15"/>
    </row>
    <row r="5976" ht="12.75">
      <c r="L5976" s="15"/>
    </row>
    <row r="5977" ht="12.75">
      <c r="L5977" s="15"/>
    </row>
    <row r="5978" ht="12.75">
      <c r="L5978" s="15"/>
    </row>
    <row r="5979" ht="12.75">
      <c r="L5979" s="15"/>
    </row>
    <row r="5980" ht="12.75">
      <c r="L5980" s="15"/>
    </row>
    <row r="5981" ht="12.75">
      <c r="L5981" s="15"/>
    </row>
    <row r="5982" ht="12.75">
      <c r="L5982" s="15"/>
    </row>
    <row r="5983" ht="12.75">
      <c r="L5983" s="15"/>
    </row>
    <row r="5984" ht="12.75">
      <c r="L5984" s="15"/>
    </row>
    <row r="5985" ht="12.75">
      <c r="L5985" s="15"/>
    </row>
    <row r="5986" ht="12.75">
      <c r="L5986" s="15"/>
    </row>
    <row r="5987" ht="12.75">
      <c r="L5987" s="15"/>
    </row>
    <row r="5988" ht="12.75">
      <c r="L5988" s="15"/>
    </row>
    <row r="5989" ht="12.75">
      <c r="L5989" s="15"/>
    </row>
    <row r="5990" ht="12.75">
      <c r="L5990" s="15"/>
    </row>
    <row r="5991" ht="12.75">
      <c r="L5991" s="15"/>
    </row>
    <row r="5992" ht="12.75">
      <c r="L5992" s="15"/>
    </row>
    <row r="5993" ht="12.75">
      <c r="L5993" s="15"/>
    </row>
    <row r="5994" ht="12.75">
      <c r="L5994" s="15"/>
    </row>
    <row r="5995" ht="12.75">
      <c r="L5995" s="15"/>
    </row>
    <row r="5996" ht="12.75">
      <c r="L5996" s="15"/>
    </row>
    <row r="5997" ht="12.75">
      <c r="L5997" s="15"/>
    </row>
    <row r="5998" ht="12.75">
      <c r="L5998" s="15"/>
    </row>
    <row r="5999" ht="12.75">
      <c r="L5999" s="15"/>
    </row>
    <row r="6000" ht="12.75">
      <c r="L6000" s="15"/>
    </row>
    <row r="6001" ht="12.75">
      <c r="L6001" s="15"/>
    </row>
    <row r="6002" ht="12.75">
      <c r="L6002" s="15"/>
    </row>
    <row r="6003" ht="12.75">
      <c r="L6003" s="15"/>
    </row>
    <row r="6004" ht="12.75">
      <c r="L6004" s="15"/>
    </row>
    <row r="6005" ht="12.75">
      <c r="L6005" s="15"/>
    </row>
    <row r="6006" ht="12.75">
      <c r="L6006" s="15"/>
    </row>
    <row r="6007" ht="12.75">
      <c r="L6007" s="15"/>
    </row>
    <row r="6008" ht="12.75">
      <c r="L6008" s="15"/>
    </row>
    <row r="6009" ht="12.75">
      <c r="L6009" s="15"/>
    </row>
    <row r="6010" ht="12.75">
      <c r="L6010" s="15"/>
    </row>
    <row r="6011" ht="12.75">
      <c r="L6011" s="15"/>
    </row>
    <row r="6012" ht="12.75">
      <c r="L6012" s="15"/>
    </row>
    <row r="6013" ht="12.75">
      <c r="L6013" s="15"/>
    </row>
    <row r="6014" ht="12.75">
      <c r="L6014" s="15"/>
    </row>
    <row r="6015" ht="12.75">
      <c r="L6015" s="15"/>
    </row>
    <row r="6016" ht="12.75">
      <c r="L6016" s="15"/>
    </row>
    <row r="6017" ht="12.75">
      <c r="L6017" s="15"/>
    </row>
    <row r="6018" ht="12.75">
      <c r="L6018" s="15"/>
    </row>
    <row r="6019" ht="12.75">
      <c r="L6019" s="15"/>
    </row>
    <row r="6020" ht="12.75">
      <c r="L6020" s="15"/>
    </row>
    <row r="6021" ht="12.75">
      <c r="L6021" s="15"/>
    </row>
    <row r="6022" ht="12.75">
      <c r="L6022" s="15"/>
    </row>
    <row r="6023" ht="12.75">
      <c r="L6023" s="15"/>
    </row>
    <row r="6024" ht="12.75">
      <c r="L6024" s="15"/>
    </row>
    <row r="6025" ht="12.75">
      <c r="L6025" s="15"/>
    </row>
    <row r="6026" ht="12.75">
      <c r="L6026" s="15"/>
    </row>
    <row r="6027" ht="12.75">
      <c r="L6027" s="15"/>
    </row>
    <row r="6028" ht="12.75">
      <c r="L6028" s="15"/>
    </row>
    <row r="6029" ht="12.75">
      <c r="L6029" s="15"/>
    </row>
    <row r="6030" ht="12.75">
      <c r="L6030" s="15"/>
    </row>
    <row r="6031" ht="12.75">
      <c r="L6031" s="15"/>
    </row>
    <row r="6032" ht="12.75">
      <c r="L6032" s="15"/>
    </row>
    <row r="6033" ht="12.75">
      <c r="L6033" s="15"/>
    </row>
    <row r="6034" ht="12.75">
      <c r="L6034" s="15"/>
    </row>
    <row r="6035" ht="12.75">
      <c r="L6035" s="15"/>
    </row>
    <row r="6036" ht="12.75">
      <c r="L6036" s="15"/>
    </row>
    <row r="6037" ht="12.75">
      <c r="L6037" s="15"/>
    </row>
    <row r="6038" ht="12.75">
      <c r="L6038" s="15"/>
    </row>
    <row r="6039" ht="12.75">
      <c r="L6039" s="15"/>
    </row>
    <row r="6040" ht="12.75">
      <c r="L6040" s="15"/>
    </row>
    <row r="6041" ht="12.75">
      <c r="L6041" s="15"/>
    </row>
    <row r="6042" ht="12.75">
      <c r="L6042" s="15"/>
    </row>
    <row r="6043" ht="12.75">
      <c r="L6043" s="15"/>
    </row>
    <row r="6044" ht="12.75">
      <c r="L6044" s="15"/>
    </row>
    <row r="6045" ht="12.75">
      <c r="L6045" s="15"/>
    </row>
    <row r="6046" ht="12.75">
      <c r="L6046" s="15"/>
    </row>
    <row r="6047" ht="12.75">
      <c r="L6047" s="15"/>
    </row>
    <row r="6048" ht="12.75">
      <c r="L6048" s="15"/>
    </row>
    <row r="6049" ht="12.75">
      <c r="L6049" s="15"/>
    </row>
    <row r="6050" ht="12.75">
      <c r="L6050" s="15"/>
    </row>
    <row r="6051" ht="12.75">
      <c r="L6051" s="15"/>
    </row>
    <row r="6052" ht="12.75">
      <c r="L6052" s="15"/>
    </row>
    <row r="6053" ht="12.75">
      <c r="L6053" s="15"/>
    </row>
    <row r="6054" ht="12.75">
      <c r="L6054" s="15"/>
    </row>
    <row r="6055" ht="12.75">
      <c r="L6055" s="15"/>
    </row>
    <row r="6056" ht="12.75">
      <c r="L6056" s="15"/>
    </row>
    <row r="6057" ht="12.75">
      <c r="L6057" s="15"/>
    </row>
    <row r="6058" ht="12.75">
      <c r="L6058" s="15"/>
    </row>
    <row r="6059" ht="12.75">
      <c r="L6059" s="15"/>
    </row>
    <row r="6060" ht="12.75">
      <c r="L6060" s="15"/>
    </row>
    <row r="6061" ht="12.75">
      <c r="L6061" s="15"/>
    </row>
    <row r="6062" ht="12.75">
      <c r="L6062" s="15"/>
    </row>
    <row r="6063" ht="12.75">
      <c r="L6063" s="15"/>
    </row>
    <row r="6064" ht="12.75">
      <c r="L6064" s="15"/>
    </row>
    <row r="6065" ht="12.75">
      <c r="L6065" s="15"/>
    </row>
    <row r="6066" ht="12.75">
      <c r="L6066" s="15"/>
    </row>
    <row r="6067" ht="12.75">
      <c r="L6067" s="15"/>
    </row>
    <row r="6068" ht="12.75">
      <c r="L6068" s="15"/>
    </row>
    <row r="6069" ht="12.75">
      <c r="L6069" s="15"/>
    </row>
    <row r="6070" ht="12.75">
      <c r="L6070" s="15"/>
    </row>
    <row r="6071" ht="12.75">
      <c r="L6071" s="15"/>
    </row>
    <row r="6072" ht="12.75">
      <c r="L6072" s="15"/>
    </row>
    <row r="6073" ht="12.75">
      <c r="L6073" s="15"/>
    </row>
    <row r="6074" ht="12.75">
      <c r="L6074" s="15"/>
    </row>
    <row r="6075" ht="12.75">
      <c r="L6075" s="15"/>
    </row>
    <row r="6076" ht="12.75">
      <c r="L6076" s="15"/>
    </row>
    <row r="6077" ht="12.75">
      <c r="L6077" s="15"/>
    </row>
    <row r="6078" ht="12.75">
      <c r="L6078" s="15"/>
    </row>
    <row r="6079" ht="12.75">
      <c r="L6079" s="15"/>
    </row>
    <row r="6080" ht="12.75">
      <c r="L6080" s="15"/>
    </row>
    <row r="6081" ht="12.75">
      <c r="L6081" s="15"/>
    </row>
    <row r="6082" ht="12.75">
      <c r="L6082" s="15"/>
    </row>
    <row r="6083" ht="12.75">
      <c r="L6083" s="15"/>
    </row>
    <row r="6084" ht="12.75">
      <c r="L6084" s="15"/>
    </row>
    <row r="6085" ht="12.75">
      <c r="L6085" s="15"/>
    </row>
    <row r="6086" ht="12.75">
      <c r="L6086" s="15"/>
    </row>
    <row r="6087" ht="12.75">
      <c r="L6087" s="15"/>
    </row>
    <row r="6088" ht="12.75">
      <c r="L6088" s="15"/>
    </row>
    <row r="6089" ht="12.75">
      <c r="L6089" s="15"/>
    </row>
    <row r="6090" ht="12.75">
      <c r="L6090" s="15"/>
    </row>
    <row r="6091" ht="12.75">
      <c r="L6091" s="15"/>
    </row>
    <row r="6092" ht="12.75">
      <c r="L6092" s="15"/>
    </row>
    <row r="6093" ht="12.75">
      <c r="L6093" s="15"/>
    </row>
    <row r="6094" ht="12.75">
      <c r="L6094" s="15"/>
    </row>
    <row r="6095" ht="12.75">
      <c r="L6095" s="15"/>
    </row>
    <row r="6096" ht="12.75">
      <c r="L6096" s="15"/>
    </row>
    <row r="6097" ht="12.75">
      <c r="L6097" s="15"/>
    </row>
    <row r="6098" ht="12.75">
      <c r="L6098" s="15"/>
    </row>
    <row r="6099" ht="12.75">
      <c r="L6099" s="15"/>
    </row>
    <row r="6100" ht="12.75">
      <c r="L6100" s="15"/>
    </row>
    <row r="6101" ht="12.75">
      <c r="L6101" s="15"/>
    </row>
    <row r="6102" ht="12.75">
      <c r="L6102" s="15"/>
    </row>
    <row r="6103" ht="12.75">
      <c r="L6103" s="15"/>
    </row>
    <row r="6104" ht="12.75">
      <c r="L6104" s="15"/>
    </row>
    <row r="6105" ht="12.75">
      <c r="L6105" s="15"/>
    </row>
    <row r="6106" ht="12.75">
      <c r="L6106" s="15"/>
    </row>
    <row r="6107" ht="12.75">
      <c r="L6107" s="15"/>
    </row>
    <row r="6108" ht="12.75">
      <c r="L6108" s="15"/>
    </row>
    <row r="6109" ht="12.75">
      <c r="L6109" s="15"/>
    </row>
    <row r="6110" ht="12.75">
      <c r="L6110" s="15"/>
    </row>
    <row r="6111" ht="12.75">
      <c r="L6111" s="15"/>
    </row>
    <row r="6112" ht="12.75">
      <c r="L6112" s="15"/>
    </row>
    <row r="6113" ht="12.75">
      <c r="L6113" s="15"/>
    </row>
    <row r="6114" ht="12.75">
      <c r="L6114" s="15"/>
    </row>
    <row r="6115" ht="12.75">
      <c r="L6115" s="15"/>
    </row>
    <row r="6116" ht="12.75">
      <c r="L6116" s="15"/>
    </row>
    <row r="6117" ht="12.75">
      <c r="L6117" s="15"/>
    </row>
    <row r="6118" ht="12.75">
      <c r="L6118" s="15"/>
    </row>
    <row r="6119" ht="12.75">
      <c r="L6119" s="15"/>
    </row>
    <row r="6120" ht="12.75">
      <c r="L6120" s="15"/>
    </row>
    <row r="6121" ht="12.75">
      <c r="L6121" s="15"/>
    </row>
    <row r="6122" ht="12.75">
      <c r="L6122" s="15"/>
    </row>
    <row r="6123" ht="12.75">
      <c r="L6123" s="15"/>
    </row>
    <row r="6124" ht="12.75">
      <c r="L6124" s="15"/>
    </row>
    <row r="6125" ht="12.75">
      <c r="L6125" s="15"/>
    </row>
    <row r="6126" ht="12.75">
      <c r="L6126" s="15"/>
    </row>
    <row r="6127" ht="12.75">
      <c r="L6127" s="15"/>
    </row>
    <row r="6128" ht="12.75">
      <c r="L6128" s="15"/>
    </row>
    <row r="6129" ht="12.75">
      <c r="L6129" s="15"/>
    </row>
    <row r="6130" ht="12.75">
      <c r="L6130" s="15"/>
    </row>
    <row r="6131" ht="12.75">
      <c r="L6131" s="15"/>
    </row>
    <row r="6132" ht="12.75">
      <c r="L6132" s="15"/>
    </row>
    <row r="6133" ht="12.75">
      <c r="L6133" s="15"/>
    </row>
    <row r="6134" ht="12.75">
      <c r="L6134" s="15"/>
    </row>
    <row r="6135" ht="12.75">
      <c r="L6135" s="15"/>
    </row>
    <row r="6136" ht="12.75">
      <c r="L6136" s="15"/>
    </row>
    <row r="6137" ht="12.75">
      <c r="L6137" s="15"/>
    </row>
    <row r="6138" ht="12.75">
      <c r="L6138" s="15"/>
    </row>
    <row r="6139" ht="12.75">
      <c r="L6139" s="15"/>
    </row>
    <row r="6140" ht="12.75">
      <c r="L6140" s="15"/>
    </row>
    <row r="6141" ht="12.75">
      <c r="L6141" s="15"/>
    </row>
    <row r="6142" ht="12.75">
      <c r="L6142" s="15"/>
    </row>
    <row r="6143" ht="12.75">
      <c r="L6143" s="15"/>
    </row>
    <row r="6144" ht="12.75">
      <c r="L6144" s="15"/>
    </row>
    <row r="6145" ht="12.75">
      <c r="L6145" s="15"/>
    </row>
    <row r="6146" ht="12.75">
      <c r="L6146" s="15"/>
    </row>
    <row r="6147" ht="12.75">
      <c r="L6147" s="15"/>
    </row>
    <row r="6148" ht="12.75">
      <c r="L6148" s="15"/>
    </row>
    <row r="6149" ht="12.75">
      <c r="L6149" s="15"/>
    </row>
    <row r="6150" ht="12.75">
      <c r="L6150" s="15"/>
    </row>
    <row r="6151" ht="12.75">
      <c r="L6151" s="15"/>
    </row>
    <row r="6152" ht="12.75">
      <c r="L6152" s="15"/>
    </row>
    <row r="6153" ht="12.75">
      <c r="L6153" s="15"/>
    </row>
    <row r="6154" ht="12.75">
      <c r="L6154" s="15"/>
    </row>
    <row r="6155" ht="12.75">
      <c r="L6155" s="15"/>
    </row>
    <row r="6156" ht="12.75">
      <c r="L6156" s="15"/>
    </row>
    <row r="6157" ht="12.75">
      <c r="L6157" s="15"/>
    </row>
    <row r="6158" ht="12.75">
      <c r="L6158" s="15"/>
    </row>
    <row r="6159" ht="12.75">
      <c r="L6159" s="15"/>
    </row>
    <row r="6160" ht="12.75">
      <c r="L6160" s="15"/>
    </row>
    <row r="6161" ht="12.75">
      <c r="L6161" s="15"/>
    </row>
    <row r="6162" ht="12.75">
      <c r="L6162" s="15"/>
    </row>
    <row r="6163" ht="12.75">
      <c r="L6163" s="15"/>
    </row>
    <row r="6164" ht="12.75">
      <c r="L6164" s="15"/>
    </row>
    <row r="6165" ht="12.75">
      <c r="L6165" s="15"/>
    </row>
    <row r="6166" ht="12.75">
      <c r="L6166" s="15"/>
    </row>
    <row r="6167" ht="12.75">
      <c r="L6167" s="15"/>
    </row>
    <row r="6168" ht="12.75">
      <c r="L6168" s="15"/>
    </row>
    <row r="6169" ht="12.75">
      <c r="L6169" s="15"/>
    </row>
    <row r="6170" ht="12.75">
      <c r="L6170" s="15"/>
    </row>
    <row r="6171" ht="12.75">
      <c r="L6171" s="15"/>
    </row>
    <row r="6172" ht="12.75">
      <c r="L6172" s="15"/>
    </row>
    <row r="6173" ht="12.75">
      <c r="L6173" s="15"/>
    </row>
    <row r="6174" ht="12.75">
      <c r="L6174" s="15"/>
    </row>
    <row r="6175" ht="12.75">
      <c r="L6175" s="15"/>
    </row>
    <row r="6176" ht="12.75">
      <c r="L6176" s="15"/>
    </row>
    <row r="6177" ht="12.75">
      <c r="L6177" s="15"/>
    </row>
    <row r="6178" ht="12.75">
      <c r="L6178" s="15"/>
    </row>
    <row r="6179" ht="12.75">
      <c r="L6179" s="15"/>
    </row>
    <row r="6180" ht="12.75">
      <c r="L6180" s="15"/>
    </row>
    <row r="6181" ht="12.75">
      <c r="L6181" s="15"/>
    </row>
    <row r="6182" ht="12.75">
      <c r="L6182" s="15"/>
    </row>
    <row r="6183" ht="12.75">
      <c r="L6183" s="15"/>
    </row>
    <row r="6184" ht="12.75">
      <c r="L6184" s="15"/>
    </row>
    <row r="6185" ht="12.75">
      <c r="L6185" s="15"/>
    </row>
    <row r="6186" ht="12.75">
      <c r="L6186" s="15"/>
    </row>
    <row r="6187" ht="12.75">
      <c r="L6187" s="15"/>
    </row>
    <row r="6188" ht="12.75">
      <c r="L6188" s="15"/>
    </row>
    <row r="6189" ht="12.75">
      <c r="L6189" s="15"/>
    </row>
    <row r="6190" ht="12.75">
      <c r="L6190" s="15"/>
    </row>
    <row r="6191" ht="12.75">
      <c r="L6191" s="15"/>
    </row>
    <row r="6192" ht="12.75">
      <c r="L6192" s="15"/>
    </row>
    <row r="6193" ht="12.75">
      <c r="L6193" s="15"/>
    </row>
    <row r="6194" ht="12.75">
      <c r="L6194" s="15"/>
    </row>
    <row r="6195" ht="12.75">
      <c r="L6195" s="15"/>
    </row>
    <row r="6196" ht="12.75">
      <c r="L6196" s="15"/>
    </row>
    <row r="6197" ht="12.75">
      <c r="L6197" s="15"/>
    </row>
    <row r="6198" ht="12.75">
      <c r="L6198" s="15"/>
    </row>
    <row r="6199" ht="12.75">
      <c r="L6199" s="15"/>
    </row>
    <row r="6200" ht="12.75">
      <c r="L6200" s="15"/>
    </row>
    <row r="6201" ht="12.75">
      <c r="L6201" s="15"/>
    </row>
    <row r="6202" ht="12.75">
      <c r="L6202" s="15"/>
    </row>
    <row r="6203" ht="12.75">
      <c r="L6203" s="15"/>
    </row>
    <row r="6204" ht="12.75">
      <c r="L6204" s="15"/>
    </row>
    <row r="6205" ht="12.75">
      <c r="L6205" s="15"/>
    </row>
    <row r="6206" ht="12.75">
      <c r="L6206" s="15"/>
    </row>
    <row r="6207" ht="12.75">
      <c r="L6207" s="15"/>
    </row>
    <row r="6208" ht="12.75">
      <c r="L6208" s="15"/>
    </row>
    <row r="6209" ht="12.75">
      <c r="L6209" s="15"/>
    </row>
    <row r="6210" ht="12.75">
      <c r="L6210" s="15"/>
    </row>
    <row r="6211" ht="12.75">
      <c r="L6211" s="15"/>
    </row>
    <row r="6212" ht="12.75">
      <c r="L6212" s="15"/>
    </row>
    <row r="6213" ht="12.75">
      <c r="L6213" s="15"/>
    </row>
    <row r="6214" ht="12.75">
      <c r="L6214" s="15"/>
    </row>
    <row r="6215" ht="12.75">
      <c r="L6215" s="15"/>
    </row>
    <row r="6216" ht="12.75">
      <c r="L6216" s="15"/>
    </row>
    <row r="6217" ht="12.75">
      <c r="L6217" s="15"/>
    </row>
    <row r="6218" ht="12.75">
      <c r="L6218" s="15"/>
    </row>
    <row r="6219" ht="12.75">
      <c r="L6219" s="15"/>
    </row>
    <row r="6220" ht="12.75">
      <c r="L6220" s="15"/>
    </row>
    <row r="6221" ht="12.75">
      <c r="L6221" s="15"/>
    </row>
    <row r="6222" ht="12.75">
      <c r="L6222" s="15"/>
    </row>
    <row r="6223" ht="12.75">
      <c r="L6223" s="15"/>
    </row>
    <row r="6224" ht="12.75">
      <c r="L6224" s="15"/>
    </row>
    <row r="6225" ht="12.75">
      <c r="L6225" s="15"/>
    </row>
    <row r="6226" ht="12.75">
      <c r="L6226" s="15"/>
    </row>
    <row r="6227" ht="12.75">
      <c r="L6227" s="15"/>
    </row>
    <row r="6228" ht="12.75">
      <c r="L6228" s="15"/>
    </row>
    <row r="6229" ht="12.75">
      <c r="L6229" s="15"/>
    </row>
    <row r="6230" ht="12.75">
      <c r="L6230" s="15"/>
    </row>
    <row r="6231" ht="12.75">
      <c r="L6231" s="15"/>
    </row>
    <row r="6232" ht="12.75">
      <c r="L6232" s="15"/>
    </row>
    <row r="6233" ht="12.75">
      <c r="L6233" s="15"/>
    </row>
    <row r="6234" ht="12.75">
      <c r="L6234" s="15"/>
    </row>
    <row r="6235" ht="12.75">
      <c r="L6235" s="15"/>
    </row>
    <row r="6236" ht="12.75">
      <c r="L6236" s="15"/>
    </row>
    <row r="6237" ht="12.75">
      <c r="L6237" s="15"/>
    </row>
    <row r="6238" ht="12.75">
      <c r="L6238" s="15"/>
    </row>
    <row r="6239" ht="12.75">
      <c r="L6239" s="15"/>
    </row>
    <row r="6240" ht="12.75">
      <c r="L6240" s="15"/>
    </row>
    <row r="6241" ht="12.75">
      <c r="L6241" s="15"/>
    </row>
    <row r="6242" ht="12.75">
      <c r="L6242" s="15"/>
    </row>
    <row r="6243" ht="12.75">
      <c r="L6243" s="15"/>
    </row>
    <row r="6244" ht="12.75">
      <c r="L6244" s="15"/>
    </row>
    <row r="6245" ht="12.75">
      <c r="L6245" s="15"/>
    </row>
    <row r="6246" ht="12.75">
      <c r="L6246" s="15"/>
    </row>
    <row r="6247" ht="12.75">
      <c r="L6247" s="15"/>
    </row>
    <row r="6248" ht="12.75">
      <c r="L6248" s="15"/>
    </row>
    <row r="6249" ht="12.75">
      <c r="L6249" s="15"/>
    </row>
    <row r="6250" ht="12.75">
      <c r="L6250" s="15"/>
    </row>
    <row r="6251" ht="12.75">
      <c r="L6251" s="15"/>
    </row>
    <row r="6252" ht="12.75">
      <c r="L6252" s="15"/>
    </row>
    <row r="6253" ht="12.75">
      <c r="L6253" s="15"/>
    </row>
    <row r="6254" ht="12.75">
      <c r="L6254" s="15"/>
    </row>
    <row r="6255" ht="12.75">
      <c r="L6255" s="15"/>
    </row>
    <row r="6256" ht="12.75">
      <c r="L6256" s="15"/>
    </row>
    <row r="6257" ht="12.75">
      <c r="L6257" s="15"/>
    </row>
    <row r="6258" ht="12.75">
      <c r="L6258" s="15"/>
    </row>
    <row r="6259" ht="12.75">
      <c r="L6259" s="15"/>
    </row>
    <row r="6260" ht="12.75">
      <c r="L6260" s="15"/>
    </row>
    <row r="6261" ht="12.75">
      <c r="L6261" s="15"/>
    </row>
    <row r="6262" ht="12.75">
      <c r="L6262" s="15"/>
    </row>
    <row r="6263" ht="12.75">
      <c r="L6263" s="15"/>
    </row>
    <row r="6264" ht="12.75">
      <c r="L6264" s="15"/>
    </row>
    <row r="6265" ht="12.75">
      <c r="L6265" s="15"/>
    </row>
    <row r="6266" ht="12.75">
      <c r="L6266" s="15"/>
    </row>
    <row r="6267" ht="12.75">
      <c r="L6267" s="15"/>
    </row>
    <row r="6268" ht="12.75">
      <c r="L6268" s="15"/>
    </row>
    <row r="6269" ht="12.75">
      <c r="L6269" s="15"/>
    </row>
    <row r="6270" ht="12.75">
      <c r="L6270" s="15"/>
    </row>
    <row r="6271" ht="12.75">
      <c r="L6271" s="15"/>
    </row>
    <row r="6272" ht="12.75">
      <c r="L6272" s="15"/>
    </row>
    <row r="6273" ht="12.75">
      <c r="L6273" s="15"/>
    </row>
    <row r="6274" ht="12.75">
      <c r="L6274" s="15"/>
    </row>
    <row r="6275" ht="12.75">
      <c r="L6275" s="15"/>
    </row>
    <row r="6276" ht="12.75">
      <c r="L6276" s="15"/>
    </row>
    <row r="6277" ht="12.75">
      <c r="L6277" s="15"/>
    </row>
    <row r="6278" ht="12.75">
      <c r="L6278" s="15"/>
    </row>
    <row r="6279" ht="12.75">
      <c r="L6279" s="15"/>
    </row>
    <row r="6280" ht="12.75">
      <c r="L6280" s="15"/>
    </row>
    <row r="6281" ht="12.75">
      <c r="L6281" s="15"/>
    </row>
    <row r="6282" ht="12.75">
      <c r="L6282" s="15"/>
    </row>
    <row r="6283" ht="12.75">
      <c r="L6283" s="15"/>
    </row>
    <row r="6284" ht="12.75">
      <c r="L6284" s="15"/>
    </row>
    <row r="6285" ht="12.75">
      <c r="L6285" s="15"/>
    </row>
    <row r="6286" ht="12.75">
      <c r="L6286" s="15"/>
    </row>
    <row r="6287" ht="12.75">
      <c r="L6287" s="15"/>
    </row>
    <row r="6288" ht="12.75">
      <c r="L6288" s="15"/>
    </row>
    <row r="6289" ht="12.75">
      <c r="L6289" s="15"/>
    </row>
    <row r="6290" ht="12.75">
      <c r="L6290" s="15"/>
    </row>
    <row r="6291" ht="12.75">
      <c r="L6291" s="15"/>
    </row>
    <row r="6292" ht="12.75">
      <c r="L6292" s="15"/>
    </row>
    <row r="6293" ht="12.75">
      <c r="L6293" s="15"/>
    </row>
    <row r="6294" ht="12.75">
      <c r="L6294" s="15"/>
    </row>
    <row r="6295" ht="12.75">
      <c r="L6295" s="15"/>
    </row>
    <row r="6296" ht="12.75">
      <c r="L6296" s="15"/>
    </row>
    <row r="6297" ht="12.75">
      <c r="L6297" s="15"/>
    </row>
    <row r="6298" ht="12.75">
      <c r="L6298" s="15"/>
    </row>
    <row r="6299" ht="12.75">
      <c r="L6299" s="15"/>
    </row>
    <row r="6300" ht="12.75">
      <c r="L6300" s="15"/>
    </row>
    <row r="6301" ht="12.75">
      <c r="L6301" s="15"/>
    </row>
    <row r="6302" ht="12.75">
      <c r="L6302" s="15"/>
    </row>
    <row r="6303" ht="12.75">
      <c r="L6303" s="15"/>
    </row>
    <row r="6304" ht="12.75">
      <c r="L6304" s="15"/>
    </row>
    <row r="6305" ht="12.75">
      <c r="L6305" s="15"/>
    </row>
    <row r="6306" ht="12.75">
      <c r="L6306" s="15"/>
    </row>
    <row r="6307" ht="12.75">
      <c r="L6307" s="15"/>
    </row>
    <row r="6308" ht="12.75">
      <c r="L6308" s="15"/>
    </row>
    <row r="6309" ht="12.75">
      <c r="L6309" s="15"/>
    </row>
    <row r="6310" ht="12.75">
      <c r="L6310" s="15"/>
    </row>
    <row r="6311" ht="12.75">
      <c r="L6311" s="15"/>
    </row>
    <row r="6312" ht="12.75">
      <c r="L6312" s="15"/>
    </row>
    <row r="6313" ht="12.75">
      <c r="L6313" s="15"/>
    </row>
    <row r="6314" ht="12.75">
      <c r="L6314" s="15"/>
    </row>
    <row r="6315" ht="12.75">
      <c r="L6315" s="15"/>
    </row>
    <row r="6316" ht="12.75">
      <c r="L6316" s="15"/>
    </row>
    <row r="6317" ht="12.75">
      <c r="L6317" s="15"/>
    </row>
    <row r="6318" ht="12.75">
      <c r="L6318" s="15"/>
    </row>
    <row r="6319" ht="12.75">
      <c r="L6319" s="15"/>
    </row>
    <row r="6320" ht="12.75">
      <c r="L6320" s="15"/>
    </row>
    <row r="6321" ht="12.75">
      <c r="L6321" s="15"/>
    </row>
    <row r="6322" ht="12.75">
      <c r="L6322" s="15"/>
    </row>
    <row r="6323" ht="12.75">
      <c r="L6323" s="15"/>
    </row>
    <row r="6324" ht="12.75">
      <c r="L6324" s="15"/>
    </row>
    <row r="6325" ht="12.75">
      <c r="L6325" s="15"/>
    </row>
    <row r="6326" ht="12.75">
      <c r="L6326" s="15"/>
    </row>
    <row r="6327" ht="12.75">
      <c r="L6327" s="15"/>
    </row>
    <row r="6328" ht="12.75">
      <c r="L6328" s="15"/>
    </row>
    <row r="6329" ht="12.75">
      <c r="L6329" s="15"/>
    </row>
    <row r="6330" ht="12.75">
      <c r="L6330" s="15"/>
    </row>
    <row r="6331" ht="12.75">
      <c r="L6331" s="15"/>
    </row>
    <row r="6332" ht="12.75">
      <c r="L6332" s="15"/>
    </row>
    <row r="6333" ht="12.75">
      <c r="L6333" s="15"/>
    </row>
    <row r="6334" ht="12.75">
      <c r="L6334" s="15"/>
    </row>
    <row r="6335" ht="12.75">
      <c r="L6335" s="15"/>
    </row>
    <row r="6336" ht="12.75">
      <c r="L6336" s="15"/>
    </row>
    <row r="6337" ht="12.75">
      <c r="L6337" s="15"/>
    </row>
    <row r="6338" ht="12.75">
      <c r="L6338" s="15"/>
    </row>
    <row r="6339" ht="12.75">
      <c r="L6339" s="15"/>
    </row>
    <row r="6340" ht="12.75">
      <c r="L6340" s="15"/>
    </row>
    <row r="6341" ht="12.75">
      <c r="L6341" s="15"/>
    </row>
    <row r="6342" ht="12.75">
      <c r="L6342" s="15"/>
    </row>
    <row r="6343" ht="12.75">
      <c r="L6343" s="15"/>
    </row>
    <row r="6344" ht="12.75">
      <c r="L6344" s="15"/>
    </row>
    <row r="6345" ht="12.75">
      <c r="L6345" s="15"/>
    </row>
    <row r="6346" ht="12.75">
      <c r="L6346" s="15"/>
    </row>
    <row r="6347" ht="12.75">
      <c r="L6347" s="15"/>
    </row>
    <row r="6348" ht="12.75">
      <c r="L6348" s="15"/>
    </row>
    <row r="6349" ht="12.75">
      <c r="L6349" s="15"/>
    </row>
    <row r="6350" ht="12.75">
      <c r="L6350" s="15"/>
    </row>
    <row r="6351" ht="12.75">
      <c r="L6351" s="15"/>
    </row>
    <row r="6352" ht="12.75">
      <c r="L6352" s="15"/>
    </row>
    <row r="6353" ht="12.75">
      <c r="L6353" s="15"/>
    </row>
    <row r="6354" ht="12.75">
      <c r="L6354" s="15"/>
    </row>
    <row r="6355" ht="12.75">
      <c r="L6355" s="15"/>
    </row>
    <row r="6356" ht="12.75">
      <c r="L6356" s="15"/>
    </row>
    <row r="6357" ht="12.75">
      <c r="L6357" s="15"/>
    </row>
    <row r="6358" ht="12.75">
      <c r="L6358" s="15"/>
    </row>
    <row r="6359" ht="12.75">
      <c r="L6359" s="15"/>
    </row>
    <row r="6360" ht="12.75">
      <c r="L6360" s="15"/>
    </row>
    <row r="6361" ht="12.75">
      <c r="L6361" s="15"/>
    </row>
    <row r="6362" ht="12.75">
      <c r="L6362" s="15"/>
    </row>
    <row r="6363" ht="12.75">
      <c r="L6363" s="15"/>
    </row>
    <row r="6364" ht="12.75">
      <c r="L6364" s="15"/>
    </row>
    <row r="6365" ht="12.75">
      <c r="L6365" s="15"/>
    </row>
    <row r="6366" ht="12.75">
      <c r="L6366" s="15"/>
    </row>
    <row r="6367" ht="12.75">
      <c r="L6367" s="15"/>
    </row>
    <row r="6368" ht="12.75">
      <c r="L6368" s="15"/>
    </row>
    <row r="6369" ht="12.75">
      <c r="L6369" s="15"/>
    </row>
    <row r="6370" ht="12.75">
      <c r="L6370" s="15"/>
    </row>
    <row r="6371" ht="12.75">
      <c r="L6371" s="15"/>
    </row>
    <row r="6372" ht="12.75">
      <c r="L6372" s="15"/>
    </row>
    <row r="6373" ht="12.75">
      <c r="L6373" s="15"/>
    </row>
    <row r="6374" ht="12.75">
      <c r="L6374" s="15"/>
    </row>
    <row r="6375" ht="12.75">
      <c r="L6375" s="15"/>
    </row>
    <row r="6376" ht="12.75">
      <c r="L6376" s="15"/>
    </row>
    <row r="6377" ht="12.75">
      <c r="L6377" s="15"/>
    </row>
    <row r="6378" ht="12.75">
      <c r="L6378" s="15"/>
    </row>
    <row r="6379" ht="12.75">
      <c r="L6379" s="15"/>
    </row>
    <row r="6380" ht="12.75">
      <c r="L6380" s="15"/>
    </row>
    <row r="6381" ht="12.75">
      <c r="L6381" s="15"/>
    </row>
    <row r="6382" ht="12.75">
      <c r="L6382" s="15"/>
    </row>
    <row r="6383" ht="12.75">
      <c r="L6383" s="15"/>
    </row>
    <row r="6384" ht="12.75">
      <c r="L6384" s="15"/>
    </row>
    <row r="6385" ht="12.75">
      <c r="L6385" s="15"/>
    </row>
    <row r="6386" ht="12.75">
      <c r="L6386" s="15"/>
    </row>
    <row r="6387" ht="12.75">
      <c r="L6387" s="15"/>
    </row>
    <row r="6388" ht="12.75">
      <c r="L6388" s="15"/>
    </row>
    <row r="6389" ht="12.75">
      <c r="L6389" s="15"/>
    </row>
    <row r="6390" ht="12.75">
      <c r="L6390" s="15"/>
    </row>
    <row r="6391" ht="12.75">
      <c r="L6391" s="15"/>
    </row>
    <row r="6392" ht="12.75">
      <c r="L6392" s="15"/>
    </row>
    <row r="6393" ht="12.75">
      <c r="L6393" s="15"/>
    </row>
    <row r="6394" ht="12.75">
      <c r="L6394" s="15"/>
    </row>
    <row r="6395" ht="12.75">
      <c r="L6395" s="15"/>
    </row>
    <row r="6396" ht="12.75">
      <c r="L6396" s="15"/>
    </row>
    <row r="6397" ht="12.75">
      <c r="L6397" s="15"/>
    </row>
    <row r="6398" ht="12.75">
      <c r="L6398" s="15"/>
    </row>
    <row r="6399" ht="12.75">
      <c r="L6399" s="15"/>
    </row>
    <row r="6400" ht="12.75">
      <c r="L6400" s="15"/>
    </row>
    <row r="6401" ht="12.75">
      <c r="L6401" s="15"/>
    </row>
    <row r="6402" ht="12.75">
      <c r="L6402" s="15"/>
    </row>
    <row r="6403" ht="12.75">
      <c r="L6403" s="15"/>
    </row>
    <row r="6404" ht="12.75">
      <c r="L6404" s="15"/>
    </row>
    <row r="6405" ht="12.75">
      <c r="L6405" s="15"/>
    </row>
    <row r="6406" ht="12.75">
      <c r="L6406" s="15"/>
    </row>
    <row r="6407" ht="12.75">
      <c r="L6407" s="15"/>
    </row>
    <row r="6408" ht="12.75">
      <c r="L6408" s="15"/>
    </row>
    <row r="6409" ht="12.75">
      <c r="L6409" s="15"/>
    </row>
    <row r="6410" ht="12.75">
      <c r="L6410" s="15"/>
    </row>
    <row r="6411" ht="12.75">
      <c r="L6411" s="15"/>
    </row>
    <row r="6412" ht="12.75">
      <c r="L6412" s="15"/>
    </row>
    <row r="6413" ht="12.75">
      <c r="L6413" s="15"/>
    </row>
    <row r="6414" ht="12.75">
      <c r="L6414" s="15"/>
    </row>
    <row r="6415" ht="12.75">
      <c r="L6415" s="15"/>
    </row>
    <row r="6416" ht="12.75">
      <c r="L6416" s="15"/>
    </row>
    <row r="6417" ht="12.75">
      <c r="L6417" s="15"/>
    </row>
    <row r="6418" ht="12.75">
      <c r="L6418" s="15"/>
    </row>
    <row r="6419" ht="12.75">
      <c r="L6419" s="15"/>
    </row>
    <row r="6420" ht="12.75">
      <c r="L6420" s="15"/>
    </row>
    <row r="6421" ht="12.75">
      <c r="L6421" s="15"/>
    </row>
    <row r="6422" ht="12.75">
      <c r="L6422" s="15"/>
    </row>
    <row r="6423" ht="12.75">
      <c r="L6423" s="15"/>
    </row>
    <row r="6424" ht="12.75">
      <c r="L6424" s="15"/>
    </row>
    <row r="6425" ht="12.75">
      <c r="L6425" s="15"/>
    </row>
    <row r="6426" ht="12.75">
      <c r="L6426" s="15"/>
    </row>
    <row r="6427" ht="12.75">
      <c r="L6427" s="15"/>
    </row>
    <row r="6428" ht="12.75">
      <c r="L6428" s="15"/>
    </row>
    <row r="6429" ht="12.75">
      <c r="L6429" s="15"/>
    </row>
    <row r="6430" ht="12.75">
      <c r="L6430" s="15"/>
    </row>
    <row r="6431" ht="12.75">
      <c r="L6431" s="15"/>
    </row>
    <row r="6432" ht="12.75">
      <c r="L6432" s="15"/>
    </row>
    <row r="6433" ht="12.75">
      <c r="L6433" s="15"/>
    </row>
    <row r="6434" ht="12.75">
      <c r="L6434" s="15"/>
    </row>
    <row r="6435" ht="12.75">
      <c r="L6435" s="15"/>
    </row>
    <row r="6436" ht="12.75">
      <c r="L6436" s="15"/>
    </row>
    <row r="6437" ht="12.75">
      <c r="L6437" s="15"/>
    </row>
    <row r="6438" ht="12.75">
      <c r="L6438" s="15"/>
    </row>
    <row r="6439" ht="12.75">
      <c r="L6439" s="15"/>
    </row>
    <row r="6440" ht="12.75">
      <c r="L6440" s="15"/>
    </row>
    <row r="6441" ht="12.75">
      <c r="L6441" s="15"/>
    </row>
    <row r="6442" ht="12.75">
      <c r="L6442" s="15"/>
    </row>
    <row r="6443" ht="12.75">
      <c r="L6443" s="15"/>
    </row>
    <row r="6444" ht="12.75">
      <c r="L6444" s="15"/>
    </row>
    <row r="6445" ht="12.75">
      <c r="L6445" s="15"/>
    </row>
    <row r="6446" ht="12.75">
      <c r="L6446" s="15"/>
    </row>
    <row r="6447" ht="12.75">
      <c r="L6447" s="15"/>
    </row>
    <row r="6448" ht="12.75">
      <c r="L6448" s="15"/>
    </row>
    <row r="6449" ht="12.75">
      <c r="L6449" s="15"/>
    </row>
    <row r="6450" ht="12.75">
      <c r="L6450" s="15"/>
    </row>
    <row r="6451" ht="12.75">
      <c r="L6451" s="15"/>
    </row>
    <row r="6452" ht="12.75">
      <c r="L6452" s="15"/>
    </row>
    <row r="6453" ht="12.75">
      <c r="L6453" s="15"/>
    </row>
    <row r="6454" ht="12.75">
      <c r="L6454" s="15"/>
    </row>
    <row r="6455" ht="12.75">
      <c r="L6455" s="15"/>
    </row>
    <row r="6456" ht="12.75">
      <c r="L6456" s="15"/>
    </row>
    <row r="6457" ht="12.75">
      <c r="L6457" s="15"/>
    </row>
    <row r="6458" ht="12.75">
      <c r="L6458" s="15"/>
    </row>
    <row r="6459" ht="12.75">
      <c r="L6459" s="15"/>
    </row>
    <row r="6460" ht="12.75">
      <c r="L6460" s="15"/>
    </row>
    <row r="6461" ht="12.75">
      <c r="L6461" s="15"/>
    </row>
    <row r="6462" ht="12.75">
      <c r="L6462" s="15"/>
    </row>
    <row r="6463" ht="12.75">
      <c r="L6463" s="15"/>
    </row>
    <row r="6464" ht="12.75">
      <c r="L6464" s="15"/>
    </row>
    <row r="6465" ht="12.75">
      <c r="L6465" s="15"/>
    </row>
    <row r="6466" ht="12.75">
      <c r="L6466" s="15"/>
    </row>
    <row r="6467" ht="12.75">
      <c r="L6467" s="15"/>
    </row>
    <row r="6468" ht="12.75">
      <c r="L6468" s="15"/>
    </row>
    <row r="6469" ht="12.75">
      <c r="L6469" s="15"/>
    </row>
    <row r="6470" ht="12.75">
      <c r="L6470" s="15"/>
    </row>
    <row r="6471" ht="12.75">
      <c r="L6471" s="15"/>
    </row>
    <row r="6472" ht="12.75">
      <c r="L6472" s="15"/>
    </row>
    <row r="6473" ht="12.75">
      <c r="L6473" s="15"/>
    </row>
    <row r="6474" ht="12.75">
      <c r="L6474" s="15"/>
    </row>
    <row r="6475" ht="12.75">
      <c r="L6475" s="15"/>
    </row>
    <row r="6476" ht="12.75">
      <c r="L6476" s="15"/>
    </row>
    <row r="6477" ht="12.75">
      <c r="L6477" s="15"/>
    </row>
    <row r="6478" ht="12.75">
      <c r="L6478" s="15"/>
    </row>
    <row r="6479" ht="12.75">
      <c r="L6479" s="15"/>
    </row>
    <row r="6480" ht="12.75">
      <c r="L6480" s="15"/>
    </row>
    <row r="6481" ht="12.75">
      <c r="L6481" s="15"/>
    </row>
    <row r="6482" ht="12.75">
      <c r="L6482" s="15"/>
    </row>
    <row r="6483" ht="12.75">
      <c r="L6483" s="15"/>
    </row>
    <row r="6484" ht="12.75">
      <c r="L6484" s="15"/>
    </row>
    <row r="6485" ht="12.75">
      <c r="L6485" s="15"/>
    </row>
    <row r="6486" ht="12.75">
      <c r="L6486" s="15"/>
    </row>
    <row r="6487" ht="12.75">
      <c r="L6487" s="15"/>
    </row>
    <row r="6488" ht="12.75">
      <c r="L6488" s="15"/>
    </row>
    <row r="6489" ht="12.75">
      <c r="L6489" s="15"/>
    </row>
    <row r="6490" ht="12.75">
      <c r="L6490" s="15"/>
    </row>
    <row r="6491" ht="12.75">
      <c r="L6491" s="15"/>
    </row>
    <row r="6492" ht="12.75">
      <c r="L6492" s="15"/>
    </row>
    <row r="6493" ht="12.75">
      <c r="L6493" s="15"/>
    </row>
    <row r="6494" ht="12.75">
      <c r="L6494" s="15"/>
    </row>
    <row r="6495" ht="12.75">
      <c r="L6495" s="15"/>
    </row>
    <row r="6496" ht="12.75">
      <c r="L6496" s="15"/>
    </row>
    <row r="6497" ht="12.75">
      <c r="L6497" s="15"/>
    </row>
    <row r="6498" ht="12.75">
      <c r="L6498" s="15"/>
    </row>
    <row r="6499" ht="12.75">
      <c r="L6499" s="15"/>
    </row>
    <row r="6500" ht="12.75">
      <c r="L6500" s="15"/>
    </row>
    <row r="6501" ht="12.75">
      <c r="L6501" s="15"/>
    </row>
    <row r="6502" ht="12.75">
      <c r="L6502" s="15"/>
    </row>
    <row r="6503" ht="12.75">
      <c r="L6503" s="15"/>
    </row>
    <row r="6504" ht="12.75">
      <c r="L6504" s="15"/>
    </row>
    <row r="6505" ht="12.75">
      <c r="L6505" s="15"/>
    </row>
    <row r="6506" ht="12.75">
      <c r="L6506" s="15"/>
    </row>
    <row r="6507" ht="12.75">
      <c r="L6507" s="15"/>
    </row>
    <row r="6508" ht="12.75">
      <c r="L6508" s="15"/>
    </row>
    <row r="6509" ht="12.75">
      <c r="L6509" s="15"/>
    </row>
    <row r="6510" ht="12.75">
      <c r="L6510" s="15"/>
    </row>
    <row r="6511" ht="12.75">
      <c r="L6511" s="15"/>
    </row>
    <row r="6512" ht="12.75">
      <c r="L6512" s="15"/>
    </row>
    <row r="6513" ht="12.75">
      <c r="L6513" s="15"/>
    </row>
    <row r="6514" ht="12.75">
      <c r="L6514" s="15"/>
    </row>
    <row r="6515" ht="12.75">
      <c r="L6515" s="15"/>
    </row>
    <row r="6516" ht="12.75">
      <c r="L6516" s="15"/>
    </row>
    <row r="6517" ht="12.75">
      <c r="L6517" s="15"/>
    </row>
    <row r="6518" ht="12.75">
      <c r="L6518" s="15"/>
    </row>
    <row r="6519" ht="12.75">
      <c r="L6519" s="15"/>
    </row>
    <row r="6520" ht="12.75">
      <c r="L6520" s="15"/>
    </row>
    <row r="6521" ht="12.75">
      <c r="L6521" s="15"/>
    </row>
    <row r="6522" ht="12.75">
      <c r="L6522" s="15"/>
    </row>
    <row r="6523" ht="12.75">
      <c r="L6523" s="15"/>
    </row>
    <row r="6524" ht="12.75">
      <c r="L6524" s="15"/>
    </row>
    <row r="6525" ht="12.75">
      <c r="L6525" s="15"/>
    </row>
    <row r="6526" ht="12.75">
      <c r="L6526" s="15"/>
    </row>
    <row r="6527" ht="12.75">
      <c r="L6527" s="15"/>
    </row>
    <row r="6528" ht="12.75">
      <c r="L6528" s="15"/>
    </row>
    <row r="6529" ht="12.75">
      <c r="L6529" s="15"/>
    </row>
    <row r="6530" ht="12.75">
      <c r="L6530" s="15"/>
    </row>
    <row r="6531" ht="12.75">
      <c r="L6531" s="15"/>
    </row>
    <row r="6532" ht="12.75">
      <c r="L6532" s="15"/>
    </row>
    <row r="6533" ht="12.75">
      <c r="L6533" s="15"/>
    </row>
    <row r="6534" ht="12.75">
      <c r="L6534" s="15"/>
    </row>
    <row r="6535" ht="12.75">
      <c r="L6535" s="15"/>
    </row>
    <row r="6536" ht="12.75">
      <c r="L6536" s="15"/>
    </row>
    <row r="6537" ht="12.75">
      <c r="L6537" s="15"/>
    </row>
    <row r="6538" ht="12.75">
      <c r="L6538" s="15"/>
    </row>
    <row r="6539" ht="12.75">
      <c r="L6539" s="15"/>
    </row>
    <row r="6540" ht="12.75">
      <c r="L6540" s="15"/>
    </row>
    <row r="6541" ht="12.75">
      <c r="L6541" s="15"/>
    </row>
    <row r="6542" ht="12.75">
      <c r="L6542" s="15"/>
    </row>
    <row r="6543" ht="12.75">
      <c r="L6543" s="15"/>
    </row>
    <row r="6544" ht="12.75">
      <c r="L6544" s="15"/>
    </row>
    <row r="6545" ht="12.75">
      <c r="L6545" s="15"/>
    </row>
    <row r="6546" ht="12.75">
      <c r="L6546" s="15"/>
    </row>
    <row r="6547" ht="12.75">
      <c r="L6547" s="15"/>
    </row>
    <row r="6548" ht="12.75">
      <c r="L6548" s="15"/>
    </row>
    <row r="6549" ht="12.75">
      <c r="L6549" s="15"/>
    </row>
    <row r="6550" ht="12.75">
      <c r="L6550" s="15"/>
    </row>
    <row r="6551" ht="12.75">
      <c r="L6551" s="15"/>
    </row>
    <row r="6552" ht="12.75">
      <c r="L6552" s="15"/>
    </row>
    <row r="6553" ht="12.75">
      <c r="L6553" s="15"/>
    </row>
    <row r="6554" ht="12.75">
      <c r="L6554" s="15"/>
    </row>
    <row r="6555" ht="12.75">
      <c r="L6555" s="15"/>
    </row>
    <row r="6556" ht="12.75">
      <c r="L6556" s="15"/>
    </row>
    <row r="6557" ht="12.75">
      <c r="L6557" s="15"/>
    </row>
    <row r="6558" ht="12.75">
      <c r="L6558" s="15"/>
    </row>
    <row r="6559" ht="12.75">
      <c r="L6559" s="15"/>
    </row>
    <row r="6560" ht="12.75">
      <c r="L6560" s="15"/>
    </row>
    <row r="6561" ht="12.75">
      <c r="L6561" s="15"/>
    </row>
    <row r="6562" ht="12.75">
      <c r="L6562" s="15"/>
    </row>
    <row r="6563" ht="12.75">
      <c r="L6563" s="15"/>
    </row>
  </sheetData>
  <sheetProtection/>
  <mergeCells count="9">
    <mergeCell ref="L816:L817"/>
    <mergeCell ref="L5:L7"/>
    <mergeCell ref="D3:L3"/>
    <mergeCell ref="F977:J977"/>
    <mergeCell ref="K5:K6"/>
    <mergeCell ref="F6:J6"/>
    <mergeCell ref="J886:K886"/>
    <mergeCell ref="D5:J5"/>
    <mergeCell ref="F889:G890"/>
  </mergeCells>
  <printOptions/>
  <pageMargins left="0.15748031496062992" right="0.1968503937007874" top="0.31496062992125984" bottom="0.35433070866141736" header="0.5118110236220472" footer="0.5118110236220472"/>
  <pageSetup horizontalDpi="600" verticalDpi="600" orientation="portrait" paperSize="9" scale="80" r:id="rId1"/>
  <rowBreaks count="2" manualBreakCount="2">
    <brk id="765" max="19" man="1"/>
    <brk id="8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Ranka Grozdanić</cp:lastModifiedBy>
  <cp:lastPrinted>2022-11-10T08:19:40Z</cp:lastPrinted>
  <dcterms:created xsi:type="dcterms:W3CDTF">2013-02-20T06:47:52Z</dcterms:created>
  <dcterms:modified xsi:type="dcterms:W3CDTF">2022-11-10T12:54:43Z</dcterms:modified>
  <cp:category/>
  <cp:version/>
  <cp:contentType/>
  <cp:contentStatus/>
</cp:coreProperties>
</file>